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10500" tabRatio="873" firstSheet="3" activeTab="10"/>
  </bookViews>
  <sheets>
    <sheet name="обложка" sheetId="1" r:id="rId1"/>
    <sheet name="информация об организации" sheetId="2" r:id="rId2"/>
    <sheet name="утвержденные тарифы 2015-2018" sheetId="3" r:id="rId3"/>
    <sheet name="показатели деятельности 2015 г" sheetId="4" r:id="rId4"/>
    <sheet name="потребит характеристики" sheetId="5" r:id="rId5"/>
    <sheet name="инвест программа" sheetId="6" r:id="rId6"/>
    <sheet name="подключение" sheetId="7" r:id="rId7"/>
    <sheet name="условия поставки" sheetId="8" r:id="rId8"/>
    <sheet name="порядок подключения" sheetId="9" r:id="rId9"/>
    <sheet name="закупки" sheetId="10" r:id="rId10"/>
    <sheet name="предложения о тарифах на 2017г 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2">'утвержденные тарифы 2015-2018'!$A$2:$E$15</definedName>
  </definedNames>
  <calcPr fullCalcOnLoad="1"/>
</workbook>
</file>

<file path=xl/comments11.xml><?xml version="1.0" encoding="utf-8"?>
<comments xmlns="http://schemas.openxmlformats.org/spreadsheetml/2006/main">
  <authors>
    <author>Екатерина Серг. Кузьмина</author>
  </authors>
  <commentList>
    <comment ref="A14" authorId="0">
      <text>
        <r>
          <rPr>
            <b/>
            <sz val="9"/>
            <rFont val="Tahoma"/>
            <family val="2"/>
          </rPr>
          <t>Екатерина Серг. Кузьмина:</t>
        </r>
        <r>
          <rPr>
            <sz val="9"/>
            <rFont val="Tahoma"/>
            <family val="2"/>
          </rPr>
          <t xml:space="preserve">
лишнее удалить!
</t>
        </r>
      </text>
    </comment>
  </commentList>
</comments>
</file>

<file path=xl/comments4.xml><?xml version="1.0" encoding="utf-8"?>
<comments xmlns="http://schemas.openxmlformats.org/spreadsheetml/2006/main">
  <authors>
    <author>Картавцев Алексей Константинович</author>
  </authors>
  <commentList>
    <comment ref="B49" authorId="0">
      <text>
        <r>
          <rPr>
            <b/>
            <sz val="9"/>
            <rFont val="Tahoma"/>
            <family val="2"/>
          </rPr>
          <t>121,093/2478,96</t>
        </r>
      </text>
    </comment>
  </commentList>
</comments>
</file>

<file path=xl/sharedStrings.xml><?xml version="1.0" encoding="utf-8"?>
<sst xmlns="http://schemas.openxmlformats.org/spreadsheetml/2006/main" count="184" uniqueCount="167">
  <si>
    <t>ООО "Газпром добыча Оренбург"</t>
  </si>
  <si>
    <t>Наименование показателя</t>
  </si>
  <si>
    <t>б)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</si>
  <si>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</si>
  <si>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</si>
  <si>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</si>
  <si>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</si>
  <si>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</si>
  <si>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</si>
  <si>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расходы, в том числе отнесенные к ним расходы на текущий и капиальный ремонт</t>
  </si>
  <si>
    <t>общехозяйственные,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</si>
  <si>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</t>
  </si>
  <si>
    <t>прочие расходы, которые подлежат отнесению на регуруемые виды деятельности в соответствии с законодательством РФ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</si>
  <si>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</si>
  <si>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за счет переоценки</t>
  </si>
  <si>
    <t>не предоставляются, т.к. выручка от регулируемой деятельности не превышает 80% совокупной выручки за отчетный год</t>
  </si>
  <si>
    <t>ж) Установленная тепловая мощность (Гкал/ч)</t>
  </si>
  <si>
    <t>по приборам учета (тыс. Гкал)</t>
  </si>
  <si>
    <t>по нормативам потребления  (тыс. Гкал)</t>
  </si>
  <si>
    <t>н) Фактические объемы потерь при передаче тепловой энергии (тыс. Гкал)</t>
  </si>
  <si>
    <t>о) Среднесписочная численность основного производственного персонала (человек)</t>
  </si>
  <si>
    <t>с) Удельный расход электрической энергии на единицу тепловой энергии, отпускаемой в тепловую сеть (тыс. кВт•ч/Гкал)</t>
  </si>
  <si>
    <t>(п. 19 Стандартов раскрытия информации теплоснабжающими организациями, теплосетевыми организациями и органами регулирования)</t>
  </si>
  <si>
    <t>расходы на топливо, всего</t>
  </si>
  <si>
    <t>расходы на химреагенты, используемые в технологическом процессе</t>
  </si>
  <si>
    <t>г) Изменение стоимости основных фондов (тыс. рублей), в том числе:</t>
  </si>
  <si>
    <t>з) Тепловая нагрузка по договорам, заключенным в рамках осуществления регулируемых видов деятельности (Гкал/ч)</t>
  </si>
  <si>
    <t>и) Объем вырабатываемой тепловой энергии в рамках осуществления регулируемых видов деятельности (тыс. Гкал)</t>
  </si>
  <si>
    <t>к) Объем приобретаемой регулируемой организацией тепловой энергии в рамках осуществления регулируемых видов деятельности  (тыс. Гкал)</t>
  </si>
  <si>
    <t xml:space="preserve">л) Объем тепловой энергии, отпускаемой потребителям по договорам, заключенным в рамках в рамках осуществления регулируемых видов деятельности (тыс. Гкал), в том числе: </t>
  </si>
  <si>
    <t>п) Среднесписочная численность административно-управленческого персонала, задействованного в оказании регулируемого вида деятельности  (человек)</t>
  </si>
  <si>
    <t>р) Удельный расход  условного топлива на единицу тепловой энергии, отпускаемой в тепловую сеть (кг у. т./Гкал)</t>
  </si>
  <si>
    <t>т) Удельный расход холодной воды на единицу тепловой энергии, отпускаемой в тепловую сеть (куб. м/Гкал)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</si>
  <si>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</si>
  <si>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</si>
  <si>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</si>
  <si>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</si>
  <si>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Заместитель начальника Науменкова Светлана Анатольевна 731179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</si>
  <si>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</si>
  <si>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</si>
  <si>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оказание услуг физическим лицам в поселках Ростоши, Павловка, Газодобытчиков</t>
  </si>
  <si>
    <t>Абонентский отдел Управления по эксплуатации зданий и сооружений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</si>
  <si>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</si>
  <si>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</si>
  <si>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</si>
  <si>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</si>
  <si>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</si>
  <si>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</si>
  <si>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е) Протяженность магистральных сетей (в однотрубном исчислении), км</t>
  </si>
  <si>
    <t>ж) Протяженность разводящих сетей (в однотрубном исчислении), км</t>
  </si>
  <si>
    <t>з) Количество теплоэлектростанций с указанием их установленной электрической и тепловой мощности (штук)</t>
  </si>
  <si>
    <t>и) Количество тепловых станций с указанием их установленной тепловой мощности (штук)</t>
  </si>
  <si>
    <t>к) Количество котельных с указанием их установленной тепловой мощности (штук)</t>
  </si>
  <si>
    <t>л) Количество центральных тепловых пунктов (штук)</t>
  </si>
  <si>
    <t>Департамент Оренбургской области по ценам и реугированию тарифов</t>
  </si>
  <si>
    <t xml:space="preserve">Информация о ценах (тарифах) </t>
  </si>
  <si>
    <t>2014 год</t>
  </si>
  <si>
    <t>16 а) Информация об утвержденных тарифах на тепловую энергию (мощность)</t>
  </si>
  <si>
    <t>Показатель</t>
  </si>
  <si>
    <t>17а) Наименование органа регулирования, принявшего решение об установлении тарифов</t>
  </si>
  <si>
    <t>17б) Реквизиты решения органа регулирования</t>
  </si>
  <si>
    <t>17в,г) Величина установленного тарифа</t>
  </si>
  <si>
    <t>17д) Источник официального опубликования решения</t>
  </si>
  <si>
    <t>а) количество аварий на тепловых сетях (единиц на километр)</t>
  </si>
  <si>
    <t>б) количество аварий на источниках тепловой энергии (единиц на источник)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</si>
  <si>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</si>
  <si>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</si>
  <si>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б) количество исполненных заявок на подключение (технологическое присоединение) к системе теплоснабжения в течение квартала</t>
  </si>
  <si>
    <t>а) количество поданных заявок на подключение (технологическое присоединение) к системе теплоснабжения в течение квартала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</si>
  <si>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</si>
  <si>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</si>
  <si>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</si>
  <si>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Информация о проводимых и планируемых закупках товаров                 (работ, услуг) ООО «Газпром добыча Оренбург» также подлежит публикации в сети Интернет:</t>
  </si>
  <si>
    <t>- на официальном сайте ОАО «Газпром» http://gazprom.ru;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</si>
  <si>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</si>
  <si>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</si>
  <si>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</si>
  <si>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</si>
  <si>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</si>
  <si>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</si>
  <si>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объем газа (тыс. м3)</t>
  </si>
  <si>
    <t>тариф покупки газа с учетом услуг на транспортировку (руб./тыс.м3)</t>
  </si>
  <si>
    <t>средневзвешенная стоимость (руб./кВт*ч)</t>
  </si>
  <si>
    <t>объем приобретения (тыс. кВт*ч)</t>
  </si>
  <si>
    <t>за счет ввода (вывода) их из эксплуатации</t>
  </si>
  <si>
    <t>г) доля исполненных в срок договоров о подключении (технологическом присоединении) (% общего количества заключенных договоров о подключении)</t>
  </si>
  <si>
    <t>в) 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                           в течение квартала</t>
  </si>
  <si>
    <t>(п. 18 Стандартов раскрытия информации теплоснабжающими организациями, теплосетевыми организациями и органами регулирования)</t>
  </si>
  <si>
    <t>(пп. 16-17 Стандартов раскрытия информации теплоснабжающими организациями, теплосетевыми организациями и органами регулирования)</t>
  </si>
  <si>
    <t>(п. 20 Стандартов раскрытия информации теплоснабжающими организациями, теплосетевыми организациями и органами регулирования)</t>
  </si>
  <si>
    <t>(п. 21 Стандартов раскрытия информации теплоснабжающими организациями, теплосетевыми организациями и органами регулирования)</t>
  </si>
  <si>
    <t>(п. 24 Стандартов раскрытия информации теплоснабжающими организациями, теплосетевыми организациями и органами регулирования)</t>
  </si>
  <si>
    <t>б) перечень документов и сведений, предоставляемых одновременно с заявкой на подключение (технологическое присоединение) к централизованной системе холодного водоснабжения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</si>
  <si>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тк централизованной системе холодного водоснабжения</t>
  </si>
  <si>
    <t>(п. 26 Стандартов раскрытия информации теплоснабжающими организациями, теплосетевыми организациями и органами регулирования)</t>
  </si>
  <si>
    <t>в том числе: собственные нужды</t>
  </si>
  <si>
    <t xml:space="preserve"> сторонние юридические лица</t>
  </si>
  <si>
    <t>физические лица</t>
  </si>
  <si>
    <t>(п. 22,23 Стандартов раскрытия информации теплоснабжающими организациями, теплосетевыми организациями и органами регулирования)</t>
  </si>
  <si>
    <t>(п. 25 Стандартов раскрытия информации теплоснабжающими организациями, теплосетевыми организациями и органами регулирования)</t>
  </si>
  <si>
    <t>(п. 27 Стандартов раскрытия информации теплоснабжающими организациями, теплосетевыми организациями и органами регулирования)</t>
  </si>
  <si>
    <t>Предложения регулируемой организации                                                                                                                                                             об установлении цен (тарифов)</t>
  </si>
  <si>
    <t>на регулируемые товары (услуги):</t>
  </si>
  <si>
    <t>д) Валовая прибыль (убыток) от реализации товаров и оказания услуг по регулируемому виду деятельности (тыс. руб.)</t>
  </si>
  <si>
    <t>в) Чистая прибыль (убыток) (тыс. рублей), в том числе: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</si>
  <si>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</si>
  <si>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</si>
  <si>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</si>
  <si>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и (или) оказания регулируемых услуг:</t>
  </si>
  <si>
    <t>Информация о наличии (отсутствии)                                                                                технической возможности подключения                                                                                            (технологического присоединения)                                                                                               к системе теплоснабжения</t>
  </si>
  <si>
    <t>г) долгосрочные параметры регулирования                            (в случае если их утсановление предусмотрено выбранным методом регулирования)</t>
  </si>
  <si>
    <t>е) Годовая бухгалтерская отчетность, включая бухгалтерский баланс и приложения к нему</t>
  </si>
  <si>
    <t>Объем тепловой энергии на собственные нужды (тыс. Гкал)</t>
  </si>
  <si>
    <t>д) Регулируемый вид деятельности</t>
  </si>
  <si>
    <t>ж)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 (тыс. руб.)</t>
  </si>
  <si>
    <t>Информация о регулируемых видах деятельности,</t>
  </si>
  <si>
    <t>подлежащая раскрытию в соответствии</t>
  </si>
  <si>
    <t>с Постановлением Правительства РФ от 05.07.2013 №570</t>
  </si>
  <si>
    <t>"О стандартах раскрытия информации теплоснабжающими организациями, теплосетевыми организациями, теплосетевыми организациями и органами регулирования"</t>
  </si>
  <si>
    <t>на тепловую энергию (мощность)</t>
  </si>
  <si>
    <t>е) годовой объем полезного отпуска тепловой энергии (теплоносителя) (тыс. Гкал)</t>
  </si>
  <si>
    <t>1 (2,236 Гкал/ч)</t>
  </si>
  <si>
    <t>г) резерв мощности системы теплоснабжения в течение квартала (Гкал/ч)</t>
  </si>
  <si>
    <t>г) телефоны и адреса службы, ответственной за прием и обработку заявок на подключение (технологическое присоедиение) к централизованной системе теплоснабжения.</t>
  </si>
  <si>
    <r>
      <t>м) Норматив технологических потерь тепловой энергии при передаче тепловой энергии, теплоносителя по тепловым сетям, утвержденных уполномоченным органом (</t>
    </r>
    <r>
      <rPr>
        <b/>
        <sz val="12"/>
        <color indexed="10"/>
        <rFont val="Times New Roman"/>
        <family val="1"/>
      </rPr>
      <t>Ккал/ч.мес</t>
    </r>
    <r>
      <rPr>
        <b/>
        <sz val="12"/>
        <rFont val="Times New Roman"/>
        <family val="1"/>
      </rPr>
      <t>)</t>
    </r>
  </si>
  <si>
    <t>в) показатели надежности и качества (%)</t>
  </si>
  <si>
    <t>Приложение №1</t>
  </si>
  <si>
    <t>1.  Копии документов, подтверждающих право собственности
2. План расположения подключаемого объекта с привязкой к территории населенного пункта или элементам территориального деления в схеме теплоснабжения
3. топографическая карта земельного участка в масштабе 1:500 (для квартальной застройки 1:2000) с указанием всех наземных и подземных коммуникаций и сооружений (не прилагается в случае, если заявителем является физическое лицо, осуществляющее создание (реконструкцию) объекта индивидуального жилищного строительства)
4. Нотариально заверенные копии учредительных документов (для юридических лиц)</t>
  </si>
  <si>
    <t>управления по эксплуатации зданий и сооружений</t>
  </si>
  <si>
    <t>1615,96 руб./Гкал без НДС</t>
  </si>
  <si>
    <t>без НДС</t>
  </si>
  <si>
    <t>управление по эксплуатации зданий и сооружений</t>
  </si>
  <si>
    <t>Информация о порядке подключения  (технологического присоединения) к системе теплоснабжения</t>
  </si>
  <si>
    <t>б) расчетная величина тарифа (руб./Гкал без НДС)</t>
  </si>
  <si>
    <t>д) необходимая валовая выручка (тыс. руб. без НДС)</t>
  </si>
  <si>
    <t>Выпадающие доходы/экономия средств (тыс. руб. без НДС)</t>
  </si>
  <si>
    <t xml:space="preserve"> - на официальном сайте Общества http://orenburg-dobycha.gazprom.ru   в разделе «Закупки»;</t>
  </si>
  <si>
    <t>460058, г. Оренбург, ул. Чкалова, д.1/2, тел. (3532)332002, Email:orenburg@gdo.gazprom.ru; сайт: http://orenburg-dobycha.gazprom.ru</t>
  </si>
  <si>
    <t>Кияев Владимир Александрович</t>
  </si>
  <si>
    <t>Приказ от 08.12.2015 №128-т/э</t>
  </si>
  <si>
    <t>с 01.07.2015 по 31.12.2015</t>
  </si>
  <si>
    <t>с 01.01.2016 по 30.06.2016</t>
  </si>
  <si>
    <t>с 01.07.2016 по 31.12.2016</t>
  </si>
  <si>
    <t>с 01.01.2017 по 30.06.2017</t>
  </si>
  <si>
    <t>с 01.07.2017 по 31.12.2017</t>
  </si>
  <si>
    <t>с 01.01.2018 по 30.06.2018</t>
  </si>
  <si>
    <t>с 01.07.2018 по 31.12.2018</t>
  </si>
  <si>
    <t>1752,72 руб./Гкал без НДС</t>
  </si>
  <si>
    <t>1805,66 руб./Гкал без НДС</t>
  </si>
  <si>
    <t>1864,21 руб./Гкал без НДС</t>
  </si>
  <si>
    <t>1918,42 руб./Гкал без НДС</t>
  </si>
  <si>
    <t>с 01.01.2015 по 30.06.2015</t>
  </si>
  <si>
    <t>Приказ от 16.12.2014 г. N 115-т/э</t>
  </si>
  <si>
    <t>газета Оренбуржье от 19 декабря 2014 г.                              N 196</t>
  </si>
  <si>
    <t>газета Оренбуржье от 25 декабря 2015 г. N 158</t>
  </si>
  <si>
    <t>2015 год ФАКТ</t>
  </si>
  <si>
    <t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2015 год:</t>
  </si>
  <si>
    <t>2015 год факт</t>
  </si>
  <si>
    <t xml:space="preserve">1. Правила 
определения и предоставления технических условий подключения объекта капитального строительства к сетям инженерно-технического обеспечения
(утв. постановлением Правительства РФ от 13 февраля 2006 г. N 83)
2. Постановление Правительства РФ от 16 апреля 2012 г. N 307
"О порядке подключения к системам теплоснабжения и о внесении изменений в некоторые акты Правительства Российской Федерации" С изменениями и дополнениями от: 30 декабря 2013 г.
3. Градостроительный кодекс Российской Федерации от 29 декабря 2004 г. N 190-ФЗ 
С изменениями и дополнениями от: 2 апреля 2014 г.
4. Федеральный закон от 27 июля 2010 г. N 190-ФЗ
"О теплоснабжении" </t>
  </si>
  <si>
    <t>Абонентский отдел Управления по эксплуатации зданий и сооружений
т.:73-77-56,
п. Ростоши, ул. Дальнореченская, 8</t>
  </si>
  <si>
    <t>2015 год</t>
  </si>
  <si>
    <t>Заявок не поступало</t>
  </si>
  <si>
    <t xml:space="preserve">оказание услуг физическим лицам </t>
  </si>
  <si>
    <t>2017 год                                           предложения Общества</t>
  </si>
  <si>
    <t>Действующая редакция Положения о закупке товаров (работ, услуг) ООО «Газпром добыча Оренбург» (утверждена 19.01.2016), а также архив ее изменений (всего 5 редакций) находятся в открытом доступе в сети Интернет:</t>
  </si>
  <si>
    <t>метод индексации</t>
  </si>
  <si>
    <t>01.01.2017. по 31.12.2017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</si>
</sst>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0_ ;\-#,##0.00\ "/>
    <numFmt numFmtId="173" formatCode="#,##0.000_ ;\-#,##0.000\ "/>
    <numFmt numFmtId="174" formatCode="#,##0.0000_ ;\-#,##0.0000\ "/>
  </numFmts>
  <fonts count="63">
    <font>
      <sz val="10"/>
      <name val="Arial Cyr"/>
      <family val="0"/>
    </font>
    <font>
      <sz val="12"/>
      <color indexed="8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imes New Roman"/>
      <family val="1"/>
    </font>
    <font>
      <sz val="11"/>
      <name val="Arial Narrow"/>
      <family val="2"/>
    </font>
    <font>
      <b/>
      <sz val="12"/>
      <color indexed="10"/>
      <name val="Times New Roman"/>
      <family val="1"/>
    </font>
    <font>
      <sz val="12"/>
      <color indexed="9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8"/>
      <color indexed="56"/>
      <name val="Cambria"/>
      <family val="2"/>
    </font>
    <font>
      <sz val="12"/>
      <color indexed="60"/>
      <name val="Arial Narrow"/>
      <family val="2"/>
    </font>
    <font>
      <sz val="12"/>
      <color indexed="20"/>
      <name val="Arial Narrow"/>
      <family val="2"/>
    </font>
    <font>
      <i/>
      <sz val="12"/>
      <color indexed="23"/>
      <name val="Arial Narrow"/>
      <family val="2"/>
    </font>
    <font>
      <sz val="12"/>
      <color indexed="52"/>
      <name val="Arial Narrow"/>
      <family val="2"/>
    </font>
    <font>
      <sz val="12"/>
      <color indexed="10"/>
      <name val="Arial Narrow"/>
      <family val="2"/>
    </font>
    <font>
      <sz val="12"/>
      <color indexed="17"/>
      <name val="Arial Narrow"/>
      <family val="2"/>
    </font>
    <font>
      <sz val="12"/>
      <color indexed="10"/>
      <name val="Times New Roman"/>
      <family val="1"/>
    </font>
    <font>
      <sz val="14"/>
      <color indexed="30"/>
      <name val="Times New Roman"/>
      <family val="1"/>
    </font>
    <font>
      <b/>
      <sz val="18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3F3F76"/>
      <name val="Arial Narrow"/>
      <family val="2"/>
    </font>
    <font>
      <b/>
      <sz val="12"/>
      <color rgb="FF3F3F3F"/>
      <name val="Arial Narrow"/>
      <family val="2"/>
    </font>
    <font>
      <b/>
      <sz val="12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8"/>
      <color theme="3"/>
      <name val="Cambria"/>
      <family val="2"/>
    </font>
    <font>
      <sz val="12"/>
      <color rgb="FF9C6500"/>
      <name val="Arial Narrow"/>
      <family val="2"/>
    </font>
    <font>
      <sz val="12"/>
      <color rgb="FF9C0006"/>
      <name val="Arial Narrow"/>
      <family val="2"/>
    </font>
    <font>
      <i/>
      <sz val="12"/>
      <color rgb="FF7F7F7F"/>
      <name val="Arial Narrow"/>
      <family val="2"/>
    </font>
    <font>
      <sz val="12"/>
      <color rgb="FFFA7D00"/>
      <name val="Arial Narrow"/>
      <family val="2"/>
    </font>
    <font>
      <sz val="12"/>
      <color rgb="FFFF0000"/>
      <name val="Arial Narrow"/>
      <family val="2"/>
    </font>
    <font>
      <sz val="12"/>
      <color rgb="FF006100"/>
      <name val="Arial Narrow"/>
      <family val="2"/>
    </font>
    <font>
      <sz val="12"/>
      <color rgb="FFFF0000"/>
      <name val="Times New Roman"/>
      <family val="1"/>
    </font>
    <font>
      <sz val="14"/>
      <color rgb="FF0070C0"/>
      <name val="Times New Roman"/>
      <family val="1"/>
    </font>
    <font>
      <b/>
      <sz val="18"/>
      <color rgb="FFFF0000"/>
      <name val="Arial Cyr"/>
      <family val="0"/>
    </font>
    <font>
      <b/>
      <sz val="14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52" applyFont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10" xfId="52" applyFont="1" applyBorder="1" applyAlignment="1">
      <alignment horizontal="left" vertical="center" wrapText="1" indent="3"/>
      <protection/>
    </xf>
    <xf numFmtId="0" fontId="2" fillId="0" borderId="10" xfId="52" applyFont="1" applyBorder="1" applyAlignment="1">
      <alignment horizontal="left" vertical="center" wrapText="1" indent="6"/>
      <protection/>
    </xf>
    <xf numFmtId="0" fontId="54" fillId="0" borderId="0" xfId="52" applyFont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5"/>
    </xf>
    <xf numFmtId="0" fontId="7" fillId="0" borderId="10" xfId="0" applyFont="1" applyBorder="1" applyAlignment="1">
      <alignment horizontal="left" vertical="center" wrapText="1" indent="3"/>
    </xf>
    <xf numFmtId="0" fontId="56" fillId="0" borderId="0" xfId="0" applyFont="1" applyAlignment="1">
      <alignment/>
    </xf>
    <xf numFmtId="0" fontId="5" fillId="0" borderId="10" xfId="52" applyFont="1" applyBorder="1" applyAlignment="1">
      <alignment horizontal="left" vertical="center" wrapText="1" indent="3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2"/>
    </xf>
    <xf numFmtId="0" fontId="5" fillId="0" borderId="10" xfId="52" applyFont="1" applyBorder="1" applyAlignment="1">
      <alignment horizontal="left" vertical="center" wrapText="1" indent="2"/>
      <protection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164" fontId="11" fillId="0" borderId="0" xfId="0" applyNumberFormat="1" applyFont="1" applyBorder="1" applyAlignment="1">
      <alignment vertical="center"/>
    </xf>
    <xf numFmtId="164" fontId="11" fillId="0" borderId="14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171" fontId="5" fillId="0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6" xfId="52" applyFont="1" applyBorder="1" applyAlignment="1">
      <alignment horizontal="center" vertical="center" wrapText="1"/>
      <protection/>
    </xf>
    <xf numFmtId="164" fontId="2" fillId="0" borderId="0" xfId="52" applyNumberFormat="1" applyFont="1" applyAlignment="1">
      <alignment vertical="center" wrapText="1"/>
      <protection/>
    </xf>
    <xf numFmtId="172" fontId="3" fillId="0" borderId="11" xfId="59" applyNumberFormat="1" applyFont="1" applyFill="1" applyBorder="1" applyAlignment="1">
      <alignment horizontal="center" vertical="center" wrapText="1"/>
    </xf>
    <xf numFmtId="173" fontId="3" fillId="0" borderId="11" xfId="59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2" fontId="58" fillId="0" borderId="10" xfId="52" applyNumberFormat="1" applyFont="1" applyFill="1" applyBorder="1" applyAlignment="1">
      <alignment horizontal="center" vertical="center" wrapText="1"/>
      <protection/>
    </xf>
    <xf numFmtId="43" fontId="5" fillId="0" borderId="0" xfId="59" applyFont="1" applyAlignment="1">
      <alignment vertical="center" wrapText="1"/>
    </xf>
    <xf numFmtId="164" fontId="58" fillId="0" borderId="10" xfId="52" applyNumberFormat="1" applyFont="1" applyFill="1" applyBorder="1" applyAlignment="1">
      <alignment horizontal="center" vertical="center" wrapText="1"/>
      <protection/>
    </xf>
    <xf numFmtId="2" fontId="59" fillId="0" borderId="10" xfId="52" applyNumberFormat="1" applyFont="1" applyFill="1" applyBorder="1" applyAlignment="1">
      <alignment horizontal="center" vertical="center" wrapText="1"/>
      <protection/>
    </xf>
    <xf numFmtId="2" fontId="59" fillId="0" borderId="10" xfId="59" applyNumberFormat="1" applyFont="1" applyFill="1" applyBorder="1" applyAlignment="1">
      <alignment horizontal="center" vertical="center" wrapText="1"/>
    </xf>
    <xf numFmtId="2" fontId="58" fillId="0" borderId="10" xfId="59" applyNumberFormat="1" applyFont="1" applyFill="1" applyBorder="1" applyAlignment="1">
      <alignment horizontal="center" vertical="center" wrapText="1"/>
    </xf>
    <xf numFmtId="165" fontId="58" fillId="0" borderId="10" xfId="59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72" fontId="60" fillId="0" borderId="11" xfId="59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173" fontId="60" fillId="0" borderId="10" xfId="59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52" applyFont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с сай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95;&#1077;&#1090;&#1099;,%20&#1090;&#1072;&#1088;&#1080;&#1092;&#1099;\2015\&#1058;&#1040;&#1056;&#1048;&#1060;&#1067;\&#1090;&#1077;&#1087;&#1083;&#1086;\&#1052;&#1077;&#1090;&#1086;&#1076;&#1080;&#1082;&#1072;%20&#1059;&#1058;&#1042;.%20&#1055;&#1056;&#1048;&#1050;.%20&#1060;&#1057;&#1058;%20&#1056;&#1054;&#1057;&#1057;&#1048;&#1048;%20&#1054;&#1058;%2013.06.2013%20&#8470;%20760-&#1069;\&#1056;&#1072;&#1089;&#1095;&#1077;&#1090;%20&#1090;&#1072;&#1088;&#1080;&#1092;&#1072;%20&#1090;&#1077;&#1087;&#1083;&#1086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l_on\&#1041;&#1072;&#1083;&#1072;&#1085;&#1089;&#1086;&#1074;&#1099;&#1077;\&#1041;&#1072;&#1083;2015\&#1087;&#1077;&#1088;&#1074;&#1086;&#1085;&#1072;&#1095;&#1072;&#1083;&#1100;&#1085;&#1086;\&#1041;&#1050;_2015%20&#1085;&#1072;&#1095;&#1072;&#1083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95;&#1077;&#1090;&#1099;,%20&#1090;&#1072;&#1088;&#1080;&#1092;&#1099;\2015\&#1058;&#1040;&#1056;&#1048;&#1060;&#1067;\&#1090;&#1077;&#1087;&#1083;&#1086;\&#1052;&#1086;&#1085;&#1080;&#1090;&#1086;&#1088;&#1080;&#1085;&#1075;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95;&#1077;&#1090;&#1099;,%20&#1090;&#1072;&#1088;&#1080;&#1092;&#1099;\2017\&#1058;&#1072;&#1088;&#1080;&#1092;&#1099;\&#1058;&#1077;&#1087;&#1083;&#1086;\&#1048;&#1058;&#1054;&#1043;%20&#1056;&#1072;&#1089;&#1095;&#1077;&#1090;%20&#1090;&#1072;&#1088;&#1080;&#1092;&#1072;%20&#1090;&#1077;&#1087;&#1083;&#1086;%202017%20&#1084;&#1077;&#1090;&#1086;&#1076;&#1086;&#1084;%20&#1080;&#1085;&#1076;&#1077;&#1082;&#1089;&#1072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4.1"/>
      <sheetName val="4.2"/>
      <sheetName val="4.3"/>
      <sheetName val="4.4"/>
      <sheetName val="4.5"/>
      <sheetName val="4.6"/>
      <sheetName val="4.7"/>
      <sheetName val="4.8"/>
      <sheetName val="4.10"/>
      <sheetName val="амортизация"/>
      <sheetName val="4.13"/>
      <sheetName val="4.14"/>
      <sheetName val="4.15"/>
      <sheetName val="6.4"/>
      <sheetName val="4.9"/>
      <sheetName val="4.11"/>
      <sheetName val="4.12"/>
      <sheetName val="тепло"/>
      <sheetName val="Расчет выпадающих расходов"/>
    </sheetNames>
    <sheetDataSet>
      <sheetData sheetId="0">
        <row r="52">
          <cell r="BO52">
            <v>2.2359999999999998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5.1"/>
      <sheetName val="6"/>
      <sheetName val="6а"/>
      <sheetName val="6б"/>
      <sheetName val="6в"/>
      <sheetName val="пояснения 2015"/>
      <sheetName val="7"/>
      <sheetName val="7.1"/>
      <sheetName val="8 "/>
      <sheetName val="8.1 "/>
      <sheetName val="8.2 "/>
      <sheetName val="8.3"/>
      <sheetName val="9"/>
      <sheetName val="9.1"/>
      <sheetName val="9.2"/>
      <sheetName val="10"/>
      <sheetName val="11 "/>
      <sheetName val="12"/>
      <sheetName val="13"/>
      <sheetName val="поступившие"/>
      <sheetName val="выбывшие"/>
      <sheetName val="Переданы в подразд. ГДО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 (без МВЗ)"/>
      <sheetName val="23 (с МВЗ) "/>
      <sheetName val="24"/>
      <sheetName val="25"/>
      <sheetName val="26"/>
    </sheetNames>
    <sheetDataSet>
      <sheetData sheetId="9">
        <row r="15">
          <cell r="F15">
            <v>25.578910000000004</v>
          </cell>
        </row>
        <row r="31">
          <cell r="F31">
            <v>9.37676</v>
          </cell>
        </row>
        <row r="43">
          <cell r="F43">
            <v>773.7837</v>
          </cell>
        </row>
        <row r="52">
          <cell r="F52">
            <v>23.02924</v>
          </cell>
        </row>
        <row r="69">
          <cell r="F69">
            <v>596.27712</v>
          </cell>
        </row>
        <row r="72">
          <cell r="F72">
            <v>3.2142399999999998</v>
          </cell>
        </row>
        <row r="80">
          <cell r="F80">
            <v>0.13681000000000001</v>
          </cell>
        </row>
        <row r="96">
          <cell r="F96">
            <v>10.00928</v>
          </cell>
        </row>
        <row r="117">
          <cell r="F117">
            <v>416.908</v>
          </cell>
        </row>
        <row r="124">
          <cell r="F124">
            <v>4556.67652</v>
          </cell>
        </row>
        <row r="140">
          <cell r="F140">
            <v>682.482</v>
          </cell>
        </row>
        <row r="175">
          <cell r="F175">
            <v>255.26804</v>
          </cell>
        </row>
        <row r="176">
          <cell r="F176">
            <v>255.26804</v>
          </cell>
        </row>
        <row r="179">
          <cell r="F179">
            <v>33.137589999999996</v>
          </cell>
        </row>
      </sheetData>
      <sheetData sheetId="13">
        <row r="167">
          <cell r="D167">
            <v>1984.383</v>
          </cell>
          <cell r="E167">
            <v>1666.167897023911</v>
          </cell>
          <cell r="F167">
            <v>3.30631525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брь"/>
      <sheetName val="декабрь"/>
    </sheetNames>
    <sheetDataSet>
      <sheetData sheetId="0">
        <row r="20">
          <cell r="C20">
            <v>345.94399999999996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4.1"/>
      <sheetName val="4.3"/>
      <sheetName val="4.4"/>
      <sheetName val="4.7"/>
      <sheetName val="4.8"/>
      <sheetName val="5.1"/>
      <sheetName val="5.2"/>
      <sheetName val="5.3"/>
      <sheetName val="амортизация"/>
      <sheetName val="5.4"/>
      <sheetName val="5.9"/>
      <sheetName val="Расчет выпадающих расходов"/>
      <sheetName val="4.6"/>
      <sheetName val="4.10"/>
      <sheetName val="6.4"/>
      <sheetName val="4.13"/>
      <sheetName val="4.14"/>
      <sheetName val="4.15"/>
      <sheetName val="4.12"/>
      <sheetName val="4.5"/>
      <sheetName val="4.2"/>
      <sheetName val="4.9"/>
      <sheetName val="4.11"/>
      <sheetName val="5.5"/>
      <sheetName val="5.6"/>
      <sheetName val="5.7"/>
      <sheetName val="тепло"/>
      <sheetName val="горячая вода"/>
      <sheetName val="горячая вода (2)"/>
      <sheetName val="для пояснительной"/>
    </sheetNames>
    <sheetDataSet>
      <sheetData sheetId="11">
        <row r="18">
          <cell r="G18">
            <v>7221.273332412085</v>
          </cell>
        </row>
        <row r="20">
          <cell r="G20">
            <v>1.96374</v>
          </cell>
        </row>
        <row r="21">
          <cell r="G21">
            <v>3677.3062281218927</v>
          </cell>
        </row>
      </sheetData>
      <sheetData sheetId="12">
        <row r="5">
          <cell r="H5">
            <v>1254.5947499999997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19"/>
  <sheetViews>
    <sheetView zoomScale="85" zoomScaleNormal="85" zoomScalePageLayoutView="0" workbookViewId="0" topLeftCell="A1">
      <selection activeCell="B34" sqref="B34"/>
    </sheetView>
  </sheetViews>
  <sheetFormatPr defaultColWidth="9.125" defaultRowHeight="12.75"/>
  <cols>
    <col min="1" max="1" width="50.875" style="2" customWidth="1"/>
    <col min="2" max="2" width="38.00390625" style="2" customWidth="1"/>
    <col min="3" max="12" width="0" style="2" hidden="1" customWidth="1"/>
    <col min="13" max="16384" width="9.125" style="2" customWidth="1"/>
  </cols>
  <sheetData>
    <row r="1" ht="21.75" customHeight="1">
      <c r="B1" s="42"/>
    </row>
    <row r="2" ht="21.75" customHeight="1">
      <c r="B2" s="42"/>
    </row>
    <row r="3" ht="21.75" customHeight="1">
      <c r="B3" s="41"/>
    </row>
    <row r="4" ht="21.75" customHeight="1">
      <c r="B4" s="41"/>
    </row>
    <row r="5" ht="21.75" customHeight="1">
      <c r="B5" s="41"/>
    </row>
    <row r="6" ht="21.75" customHeight="1">
      <c r="B6" s="41"/>
    </row>
    <row r="7" ht="21.75" customHeight="1">
      <c r="B7" s="41"/>
    </row>
    <row r="8" spans="1:2" ht="24.75" customHeight="1">
      <c r="A8" s="69" t="s">
        <v>115</v>
      </c>
      <c r="B8" s="69"/>
    </row>
    <row r="9" spans="1:2" ht="21">
      <c r="A9" s="69" t="s">
        <v>116</v>
      </c>
      <c r="B9" s="69"/>
    </row>
    <row r="10" spans="1:2" ht="21">
      <c r="A10" s="69" t="s">
        <v>117</v>
      </c>
      <c r="B10" s="69"/>
    </row>
    <row r="11" spans="1:2" ht="62.25" customHeight="1">
      <c r="A11" s="70" t="s">
        <v>118</v>
      </c>
      <c r="B11" s="70"/>
    </row>
    <row r="12" spans="1:2" ht="21">
      <c r="A12" s="69" t="s">
        <v>119</v>
      </c>
      <c r="B12" s="69"/>
    </row>
    <row r="13" spans="1:2" ht="21">
      <c r="A13" s="69" t="s">
        <v>131</v>
      </c>
      <c r="B13" s="69"/>
    </row>
    <row r="14" spans="1:2" ht="21">
      <c r="A14" s="69" t="s">
        <v>0</v>
      </c>
      <c r="B14" s="69"/>
    </row>
    <row r="15" spans="1:2" ht="21">
      <c r="A15" s="43"/>
      <c r="B15" s="43"/>
    </row>
    <row r="16" spans="1:2" ht="21">
      <c r="A16" s="43"/>
      <c r="B16" s="43"/>
    </row>
    <row r="17" spans="1:2" ht="20.25">
      <c r="A17" s="36"/>
      <c r="B17" s="36"/>
    </row>
    <row r="18" spans="1:2" ht="20.25">
      <c r="A18" s="36"/>
      <c r="B18" s="36"/>
    </row>
    <row r="19" spans="1:2" ht="20.25">
      <c r="A19" s="36"/>
      <c r="B19" s="36"/>
    </row>
  </sheetData>
  <sheetProtection/>
  <mergeCells count="7">
    <mergeCell ref="A14:B14"/>
    <mergeCell ref="A13:B13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A15"/>
  <sheetViews>
    <sheetView zoomScale="70" zoomScaleNormal="70" zoomScalePageLayoutView="0" workbookViewId="0" topLeftCell="A4">
      <selection activeCell="G10" sqref="G10"/>
    </sheetView>
  </sheetViews>
  <sheetFormatPr defaultColWidth="9.00390625" defaultRowHeight="12.75"/>
  <cols>
    <col min="1" max="1" width="83.875" style="0" customWidth="1"/>
  </cols>
  <sheetData>
    <row r="2" ht="84.75" customHeight="1">
      <c r="A2" s="26" t="s">
        <v>108</v>
      </c>
    </row>
    <row r="3" ht="20.25">
      <c r="A3" s="26" t="str">
        <f>'информация об организации'!B20</f>
        <v>на тепловую энергию (мощность)</v>
      </c>
    </row>
    <row r="4" ht="20.25">
      <c r="A4" s="26" t="str">
        <f>обложка!A13</f>
        <v>управление по эксплуатации зданий и сооружений</v>
      </c>
    </row>
    <row r="5" ht="20.25">
      <c r="A5" s="26" t="str">
        <f>'информация об организации'!B5</f>
        <v>ООО "Газпром добыча Оренбург"</v>
      </c>
    </row>
    <row r="6" ht="33" customHeight="1">
      <c r="A6" s="25" t="s">
        <v>94</v>
      </c>
    </row>
    <row r="7" ht="16.5" customHeight="1">
      <c r="A7" s="25"/>
    </row>
    <row r="8" ht="72">
      <c r="A8" s="27" t="s">
        <v>70</v>
      </c>
    </row>
    <row r="9" ht="108">
      <c r="A9" s="27" t="s">
        <v>71</v>
      </c>
    </row>
    <row r="10" ht="72">
      <c r="A10" s="27" t="s">
        <v>164</v>
      </c>
    </row>
    <row r="11" ht="36">
      <c r="A11" s="28" t="s">
        <v>136</v>
      </c>
    </row>
    <row r="12" ht="81" customHeight="1">
      <c r="A12" s="28" t="s">
        <v>75</v>
      </c>
    </row>
    <row r="13" ht="54">
      <c r="A13" s="27" t="s">
        <v>72</v>
      </c>
    </row>
    <row r="14" ht="18">
      <c r="A14" s="29" t="s">
        <v>73</v>
      </c>
    </row>
    <row r="15" ht="90">
      <c r="A15" s="29" t="s">
        <v>74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2:B19"/>
  <sheetViews>
    <sheetView tabSelected="1" zoomScale="85" zoomScaleNormal="85" zoomScalePageLayoutView="0" workbookViewId="0" topLeftCell="A4">
      <selection activeCell="B17" sqref="B17"/>
    </sheetView>
  </sheetViews>
  <sheetFormatPr defaultColWidth="9.00390625" defaultRowHeight="12.75"/>
  <cols>
    <col min="1" max="1" width="59.00390625" style="0" customWidth="1"/>
    <col min="2" max="2" width="28.125" style="0" customWidth="1"/>
  </cols>
  <sheetData>
    <row r="1" ht="6.75" customHeight="1"/>
    <row r="2" spans="1:2" ht="36.75" customHeight="1">
      <c r="A2" s="82" t="s">
        <v>101</v>
      </c>
      <c r="B2" s="82"/>
    </row>
    <row r="3" spans="1:2" ht="20.25">
      <c r="A3" s="82" t="str">
        <f>'информация об организации'!B20</f>
        <v>на тепловую энергию (мощность)</v>
      </c>
      <c r="B3" s="82"/>
    </row>
    <row r="4" spans="1:2" ht="20.25">
      <c r="A4" s="82" t="str">
        <f>обложка!A13</f>
        <v>управление по эксплуатации зданий и сооружений</v>
      </c>
      <c r="B4" s="82"/>
    </row>
    <row r="5" spans="1:2" ht="20.25">
      <c r="A5" s="82" t="str">
        <f>'информация об организации'!B5</f>
        <v>ООО "Газпром добыча Оренбург"</v>
      </c>
      <c r="B5" s="82"/>
    </row>
    <row r="6" spans="1:2" ht="33" customHeight="1">
      <c r="A6" s="75" t="s">
        <v>100</v>
      </c>
      <c r="B6" s="75"/>
    </row>
    <row r="7" ht="6" customHeight="1">
      <c r="A7" s="25"/>
    </row>
    <row r="8" spans="1:2" ht="56.25">
      <c r="A8" s="22" t="s">
        <v>58</v>
      </c>
      <c r="B8" s="22" t="s">
        <v>163</v>
      </c>
    </row>
    <row r="9" spans="1:2" ht="18.75">
      <c r="A9" s="13" t="s">
        <v>76</v>
      </c>
      <c r="B9" s="63" t="s">
        <v>165</v>
      </c>
    </row>
    <row r="10" spans="1:2" ht="44.25" customHeight="1">
      <c r="A10" s="13" t="s">
        <v>133</v>
      </c>
      <c r="B10" s="64">
        <f>'[4]5.9'!$G$21</f>
        <v>3677.3062281218927</v>
      </c>
    </row>
    <row r="11" spans="1:2" ht="37.5">
      <c r="A11" s="13" t="s">
        <v>77</v>
      </c>
      <c r="B11" s="63" t="s">
        <v>166</v>
      </c>
    </row>
    <row r="12" spans="1:2" ht="75">
      <c r="A12" s="12" t="s">
        <v>110</v>
      </c>
      <c r="B12" s="65">
        <v>5</v>
      </c>
    </row>
    <row r="13" spans="1:2" ht="37.5" customHeight="1">
      <c r="A13" s="12" t="s">
        <v>134</v>
      </c>
      <c r="B13" s="64">
        <f>'[4]5.9'!$G$18</f>
        <v>7221.273332412085</v>
      </c>
    </row>
    <row r="14" spans="1:2" ht="37.5">
      <c r="A14" s="12" t="s">
        <v>120</v>
      </c>
      <c r="B14" s="54">
        <f>'[4]5.9'!$G$20</f>
        <v>1.96374</v>
      </c>
    </row>
    <row r="15" spans="1:2" ht="18.75">
      <c r="A15" s="30" t="s">
        <v>95</v>
      </c>
      <c r="B15" s="54"/>
    </row>
    <row r="16" spans="1:2" ht="18.75">
      <c r="A16" s="34" t="s">
        <v>96</v>
      </c>
      <c r="B16" s="54">
        <f>'[4]5.9'!$G$20</f>
        <v>1.96374</v>
      </c>
    </row>
    <row r="17" spans="1:2" ht="18.75">
      <c r="A17" s="34" t="s">
        <v>97</v>
      </c>
      <c r="B17" s="53"/>
    </row>
    <row r="18" spans="1:2" ht="93.75">
      <c r="A18" s="12" t="s">
        <v>114</v>
      </c>
      <c r="B18" s="66"/>
    </row>
    <row r="19" spans="1:2" ht="37.5">
      <c r="A19" s="12" t="s">
        <v>135</v>
      </c>
      <c r="B19" s="67">
        <f>'[4]Расчет выпадающих расходов'!$H$5</f>
        <v>1254.5947499999997</v>
      </c>
    </row>
  </sheetData>
  <sheetProtection/>
  <mergeCells count="5">
    <mergeCell ref="A2:B2"/>
    <mergeCell ref="A6:B6"/>
    <mergeCell ref="A3:B3"/>
    <mergeCell ref="A5:B5"/>
    <mergeCell ref="A4:B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26"/>
  <sheetViews>
    <sheetView zoomScale="70" zoomScaleNormal="70" zoomScalePageLayoutView="0" workbookViewId="0" topLeftCell="A4">
      <selection activeCell="B6" sqref="B6"/>
    </sheetView>
  </sheetViews>
  <sheetFormatPr defaultColWidth="9.125" defaultRowHeight="12.75"/>
  <cols>
    <col min="1" max="1" width="31.625" style="2" customWidth="1"/>
    <col min="2" max="2" width="56.50390625" style="2" customWidth="1"/>
    <col min="3" max="16384" width="9.125" style="2" customWidth="1"/>
  </cols>
  <sheetData>
    <row r="1" ht="6.75" customHeight="1">
      <c r="B1" s="41"/>
    </row>
    <row r="2" spans="1:2" ht="20.25">
      <c r="A2" s="74" t="s">
        <v>42</v>
      </c>
      <c r="B2" s="74"/>
    </row>
    <row r="3" spans="1:2" ht="35.25" customHeight="1">
      <c r="A3" s="75" t="s">
        <v>87</v>
      </c>
      <c r="B3" s="75"/>
    </row>
    <row r="5" spans="1:2" ht="38.25" customHeight="1">
      <c r="A5" s="18" t="s">
        <v>43</v>
      </c>
      <c r="B5" s="18" t="s">
        <v>0</v>
      </c>
    </row>
    <row r="6" spans="1:2" ht="39" customHeight="1">
      <c r="A6" s="21" t="s">
        <v>44</v>
      </c>
      <c r="B6" s="55" t="s">
        <v>138</v>
      </c>
    </row>
    <row r="7" spans="1:2" ht="54">
      <c r="A7" s="13" t="s">
        <v>45</v>
      </c>
      <c r="B7" s="13" t="s">
        <v>33</v>
      </c>
    </row>
    <row r="8" spans="1:2" ht="54">
      <c r="A8" s="13" t="s">
        <v>46</v>
      </c>
      <c r="B8" s="12" t="s">
        <v>137</v>
      </c>
    </row>
    <row r="9" spans="1:2" ht="18">
      <c r="A9" s="71" t="s">
        <v>47</v>
      </c>
      <c r="B9" s="19" t="s">
        <v>34</v>
      </c>
    </row>
    <row r="10" spans="1:2" ht="18">
      <c r="A10" s="72"/>
      <c r="B10" s="14" t="s">
        <v>35</v>
      </c>
    </row>
    <row r="11" spans="1:2" ht="21.75" customHeight="1">
      <c r="A11" s="72"/>
      <c r="B11" s="15" t="s">
        <v>36</v>
      </c>
    </row>
    <row r="12" spans="1:2" ht="36">
      <c r="A12" s="72"/>
      <c r="B12" s="15" t="s">
        <v>37</v>
      </c>
    </row>
    <row r="13" spans="1:2" ht="36">
      <c r="A13" s="72"/>
      <c r="B13" s="15" t="s">
        <v>38</v>
      </c>
    </row>
    <row r="14" spans="1:2" ht="39.75" customHeight="1">
      <c r="A14" s="72"/>
      <c r="B14" s="16" t="s">
        <v>39</v>
      </c>
    </row>
    <row r="15" spans="1:2" ht="39.75" customHeight="1">
      <c r="A15" s="72"/>
      <c r="B15" s="20" t="s">
        <v>40</v>
      </c>
    </row>
    <row r="16" spans="1:2" ht="36">
      <c r="A16" s="72"/>
      <c r="B16" s="13" t="s">
        <v>41</v>
      </c>
    </row>
    <row r="17" spans="1:2" ht="18">
      <c r="A17" s="72"/>
      <c r="B17" s="16">
        <v>737756</v>
      </c>
    </row>
    <row r="18" spans="1:2" ht="18">
      <c r="A18" s="72"/>
      <c r="B18" s="16">
        <v>737754</v>
      </c>
    </row>
    <row r="19" spans="1:2" ht="36">
      <c r="A19" s="73"/>
      <c r="B19" s="17" t="s">
        <v>39</v>
      </c>
    </row>
    <row r="20" spans="1:2" ht="36">
      <c r="A20" s="12" t="s">
        <v>113</v>
      </c>
      <c r="B20" s="18" t="str">
        <f>обложка!A12</f>
        <v>на тепловую энергию (мощность)</v>
      </c>
    </row>
    <row r="21" spans="1:17" ht="72">
      <c r="A21" s="12" t="s">
        <v>48</v>
      </c>
      <c r="B21" s="46">
        <v>0.4</v>
      </c>
      <c r="C21" s="45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2" ht="72">
      <c r="A22" s="12" t="s">
        <v>49</v>
      </c>
      <c r="B22" s="33"/>
    </row>
    <row r="23" spans="1:2" ht="111.75" customHeight="1">
      <c r="A23" s="12" t="s">
        <v>50</v>
      </c>
      <c r="B23" s="33">
        <v>0</v>
      </c>
    </row>
    <row r="24" spans="1:2" ht="72">
      <c r="A24" s="12" t="s">
        <v>51</v>
      </c>
      <c r="B24" s="33">
        <v>0</v>
      </c>
    </row>
    <row r="25" spans="1:2" ht="72">
      <c r="A25" s="12" t="s">
        <v>52</v>
      </c>
      <c r="B25" s="33" t="s">
        <v>121</v>
      </c>
    </row>
    <row r="26" spans="1:2" ht="54">
      <c r="A26" s="12" t="s">
        <v>53</v>
      </c>
      <c r="B26" s="33">
        <v>0</v>
      </c>
    </row>
  </sheetData>
  <sheetProtection/>
  <mergeCells count="3">
    <mergeCell ref="A9:A19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K15"/>
  <sheetViews>
    <sheetView zoomScale="85" zoomScaleNormal="85" zoomScalePageLayoutView="0" workbookViewId="0" topLeftCell="A1">
      <selection activeCell="B11" sqref="B11:I11"/>
    </sheetView>
  </sheetViews>
  <sheetFormatPr defaultColWidth="9.00390625" defaultRowHeight="12.75"/>
  <cols>
    <col min="1" max="1" width="32.00390625" style="0" customWidth="1"/>
    <col min="2" max="3" width="25.50390625" style="0" customWidth="1"/>
    <col min="4" max="4" width="23.875" style="1" customWidth="1"/>
    <col min="5" max="9" width="24.00390625" style="1" customWidth="1"/>
  </cols>
  <sheetData>
    <row r="2" spans="1:9" ht="20.25">
      <c r="A2" s="74" t="s">
        <v>55</v>
      </c>
      <c r="B2" s="74"/>
      <c r="C2" s="74"/>
      <c r="D2" s="74"/>
      <c r="E2" s="74"/>
      <c r="F2" s="74"/>
      <c r="G2" s="74"/>
      <c r="H2" s="74"/>
      <c r="I2" s="74"/>
    </row>
    <row r="3" spans="1:9" ht="20.25">
      <c r="A3" s="74" t="s">
        <v>102</v>
      </c>
      <c r="B3" s="74"/>
      <c r="C3" s="74"/>
      <c r="D3" s="74"/>
      <c r="E3" s="74"/>
      <c r="F3" s="74"/>
      <c r="G3" s="74"/>
      <c r="H3" s="74"/>
      <c r="I3" s="74"/>
    </row>
    <row r="4" spans="1:9" ht="20.25">
      <c r="A4" s="74" t="str">
        <f>'информация об организации'!B20</f>
        <v>на тепловую энергию (мощность)</v>
      </c>
      <c r="B4" s="74"/>
      <c r="C4" s="74"/>
      <c r="D4" s="74"/>
      <c r="E4" s="74"/>
      <c r="F4" s="74"/>
      <c r="G4" s="74"/>
      <c r="H4" s="74"/>
      <c r="I4" s="74"/>
    </row>
    <row r="5" spans="1:9" ht="20.25">
      <c r="A5" s="74" t="str">
        <f>обложка!A13</f>
        <v>управление по эксплуатации зданий и сооружений</v>
      </c>
      <c r="B5" s="74"/>
      <c r="C5" s="74"/>
      <c r="D5" s="74"/>
      <c r="E5" s="74"/>
      <c r="F5" s="74"/>
      <c r="G5" s="74"/>
      <c r="H5" s="74"/>
      <c r="I5" s="74"/>
    </row>
    <row r="6" spans="1:9" ht="20.25">
      <c r="A6" s="74" t="str">
        <f>'информация об организации'!B5</f>
        <v>ООО "Газпром добыча Оренбург"</v>
      </c>
      <c r="B6" s="74"/>
      <c r="C6" s="74"/>
      <c r="D6" s="74"/>
      <c r="E6" s="74"/>
      <c r="F6" s="74"/>
      <c r="G6" s="74"/>
      <c r="H6" s="74"/>
      <c r="I6" s="74"/>
    </row>
    <row r="7" spans="1:9" ht="37.5" customHeight="1">
      <c r="A7" s="75" t="s">
        <v>88</v>
      </c>
      <c r="B7" s="75"/>
      <c r="C7" s="75"/>
      <c r="D7" s="75"/>
      <c r="E7" s="75"/>
      <c r="F7" s="75"/>
      <c r="G7" s="75"/>
      <c r="H7" s="75"/>
      <c r="I7" s="75"/>
    </row>
    <row r="8" spans="1:9" ht="18">
      <c r="A8" s="2"/>
      <c r="B8" s="2"/>
      <c r="C8" s="2"/>
      <c r="D8" s="3"/>
      <c r="E8" s="3"/>
      <c r="F8" s="3"/>
      <c r="G8" s="3"/>
      <c r="H8" s="3"/>
      <c r="I8" s="3"/>
    </row>
    <row r="9" spans="1:9" ht="18">
      <c r="A9" s="24" t="s">
        <v>57</v>
      </c>
      <c r="B9" s="2"/>
      <c r="C9" s="2"/>
      <c r="D9" s="3"/>
      <c r="E9" s="3"/>
      <c r="F9" s="3"/>
      <c r="G9" s="3"/>
      <c r="H9" s="3"/>
      <c r="I9" s="3"/>
    </row>
    <row r="10" spans="1:9" ht="18">
      <c r="A10" s="23" t="s">
        <v>58</v>
      </c>
      <c r="B10" s="76">
        <v>2015</v>
      </c>
      <c r="C10" s="78"/>
      <c r="D10" s="76">
        <v>2016</v>
      </c>
      <c r="E10" s="78"/>
      <c r="F10" s="76">
        <v>2017</v>
      </c>
      <c r="G10" s="78"/>
      <c r="H10" s="76">
        <v>2018</v>
      </c>
      <c r="I10" s="78"/>
    </row>
    <row r="11" spans="1:11" ht="72" customHeight="1">
      <c r="A11" s="12" t="s">
        <v>59</v>
      </c>
      <c r="B11" s="76" t="s">
        <v>54</v>
      </c>
      <c r="C11" s="77"/>
      <c r="D11" s="77"/>
      <c r="E11" s="77"/>
      <c r="F11" s="77"/>
      <c r="G11" s="77"/>
      <c r="H11" s="77"/>
      <c r="I11" s="78"/>
      <c r="K11" s="31"/>
    </row>
    <row r="12" spans="1:9" ht="37.5" customHeight="1">
      <c r="A12" s="12" t="s">
        <v>60</v>
      </c>
      <c r="B12" s="80" t="s">
        <v>152</v>
      </c>
      <c r="C12" s="80"/>
      <c r="D12" s="76" t="s">
        <v>139</v>
      </c>
      <c r="E12" s="77"/>
      <c r="F12" s="77"/>
      <c r="G12" s="77"/>
      <c r="H12" s="77"/>
      <c r="I12" s="78"/>
    </row>
    <row r="13" spans="1:9" ht="37.5" customHeight="1">
      <c r="A13" s="79" t="s">
        <v>61</v>
      </c>
      <c r="B13" s="23" t="s">
        <v>151</v>
      </c>
      <c r="C13" s="23" t="s">
        <v>140</v>
      </c>
      <c r="D13" s="23" t="s">
        <v>141</v>
      </c>
      <c r="E13" s="23" t="s">
        <v>142</v>
      </c>
      <c r="F13" s="23" t="s">
        <v>143</v>
      </c>
      <c r="G13" s="23" t="s">
        <v>144</v>
      </c>
      <c r="H13" s="23" t="s">
        <v>145</v>
      </c>
      <c r="I13" s="23" t="s">
        <v>146</v>
      </c>
    </row>
    <row r="14" spans="1:9" ht="45.75" customHeight="1">
      <c r="A14" s="79"/>
      <c r="B14" s="68" t="s">
        <v>129</v>
      </c>
      <c r="C14" s="68" t="s">
        <v>147</v>
      </c>
      <c r="D14" s="68" t="s">
        <v>147</v>
      </c>
      <c r="E14" s="68" t="s">
        <v>148</v>
      </c>
      <c r="F14" s="68" t="s">
        <v>148</v>
      </c>
      <c r="G14" s="68" t="s">
        <v>149</v>
      </c>
      <c r="H14" s="68" t="s">
        <v>149</v>
      </c>
      <c r="I14" s="68" t="s">
        <v>150</v>
      </c>
    </row>
    <row r="15" spans="1:9" ht="54" customHeight="1">
      <c r="A15" s="12" t="s">
        <v>62</v>
      </c>
      <c r="B15" s="80" t="s">
        <v>153</v>
      </c>
      <c r="C15" s="80"/>
      <c r="D15" s="76" t="s">
        <v>154</v>
      </c>
      <c r="E15" s="77"/>
      <c r="F15" s="77"/>
      <c r="G15" s="77"/>
      <c r="H15" s="77"/>
      <c r="I15" s="78"/>
    </row>
  </sheetData>
  <sheetProtection/>
  <mergeCells count="16">
    <mergeCell ref="A2:I2"/>
    <mergeCell ref="A3:I3"/>
    <mergeCell ref="A4:I4"/>
    <mergeCell ref="A5:I5"/>
    <mergeCell ref="A6:I6"/>
    <mergeCell ref="A7:I7"/>
    <mergeCell ref="D12:I12"/>
    <mergeCell ref="D15:I15"/>
    <mergeCell ref="D10:E10"/>
    <mergeCell ref="A13:A14"/>
    <mergeCell ref="B12:C12"/>
    <mergeCell ref="B15:C15"/>
    <mergeCell ref="B11:I11"/>
    <mergeCell ref="F10:G10"/>
    <mergeCell ref="H10:I10"/>
    <mergeCell ref="B10:C10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9"/>
  <sheetViews>
    <sheetView zoomScale="70" zoomScaleNormal="70" zoomScalePageLayoutView="0" workbookViewId="0" topLeftCell="A1">
      <selection activeCell="B9" sqref="B9"/>
    </sheetView>
  </sheetViews>
  <sheetFormatPr defaultColWidth="9.125" defaultRowHeight="12.75"/>
  <cols>
    <col min="1" max="1" width="91.625" style="5" customWidth="1"/>
    <col min="2" max="2" width="25.625" style="40" customWidth="1"/>
    <col min="3" max="3" width="13.625" style="5" customWidth="1"/>
    <col min="4" max="16384" width="9.125" style="5" customWidth="1"/>
  </cols>
  <sheetData>
    <row r="1" spans="1:2" ht="15.75">
      <c r="A1" s="4"/>
      <c r="B1" s="37"/>
    </row>
    <row r="2" spans="1:2" ht="48.75" customHeight="1">
      <c r="A2" s="81" t="s">
        <v>156</v>
      </c>
      <c r="B2" s="81"/>
    </row>
    <row r="3" spans="1:2" ht="20.25">
      <c r="A3" s="81" t="str">
        <f>'информация об организации'!B20</f>
        <v>на тепловую энергию (мощность)</v>
      </c>
      <c r="B3" s="81"/>
    </row>
    <row r="4" spans="1:2" ht="20.25">
      <c r="A4" s="81" t="str">
        <f>обложка!A13</f>
        <v>управление по эксплуатации зданий и сооружений</v>
      </c>
      <c r="B4" s="81"/>
    </row>
    <row r="5" spans="1:2" ht="20.25">
      <c r="A5" s="81" t="str">
        <f>'информация об организации'!B5</f>
        <v>ООО "Газпром добыча Оренбург"</v>
      </c>
      <c r="B5" s="81"/>
    </row>
    <row r="6" spans="1:2" ht="42.75" customHeight="1">
      <c r="A6" s="75" t="s">
        <v>22</v>
      </c>
      <c r="B6" s="75"/>
    </row>
    <row r="7" spans="1:2" ht="15.75">
      <c r="A7" s="51"/>
      <c r="B7" s="51" t="s">
        <v>130</v>
      </c>
    </row>
    <row r="8" spans="1:2" ht="32.25" customHeight="1">
      <c r="A8" s="6" t="s">
        <v>1</v>
      </c>
      <c r="B8" s="38" t="s">
        <v>155</v>
      </c>
    </row>
    <row r="9" spans="1:2" s="8" customFormat="1" ht="31.5">
      <c r="A9" s="7" t="s">
        <v>78</v>
      </c>
      <c r="B9" s="56">
        <f>'[2]7.1'!$E$167*2.73</f>
        <v>4548.638358875277</v>
      </c>
    </row>
    <row r="10" spans="1:2" s="8" customFormat="1" ht="33.75" customHeight="1">
      <c r="A10" s="32" t="s">
        <v>79</v>
      </c>
      <c r="B10" s="56">
        <f>'[2]7.1'!$F$167*1000</f>
        <v>3306.31525</v>
      </c>
    </row>
    <row r="11" spans="1:4" s="8" customFormat="1" ht="31.5">
      <c r="A11" s="7" t="s">
        <v>2</v>
      </c>
      <c r="B11" s="56">
        <f>SUM(B12:B13,B16,B19:B27)</f>
        <v>6414.990580000001</v>
      </c>
      <c r="D11" s="57"/>
    </row>
    <row r="12" spans="1:2" ht="30" customHeight="1">
      <c r="A12" s="9" t="s">
        <v>3</v>
      </c>
      <c r="B12" s="59"/>
    </row>
    <row r="13" spans="1:2" ht="30" customHeight="1">
      <c r="A13" s="9" t="s">
        <v>23</v>
      </c>
      <c r="B13" s="59">
        <f>'[2]6б'!$F$43+'[2]6б'!$F$176</f>
        <v>1029.0517399999999</v>
      </c>
    </row>
    <row r="14" spans="1:2" s="11" customFormat="1" ht="19.5" customHeight="1">
      <c r="A14" s="10" t="s">
        <v>80</v>
      </c>
      <c r="B14" s="59">
        <f>'[3]2015'!$C$20</f>
        <v>345.94399999999996</v>
      </c>
    </row>
    <row r="15" spans="1:2" s="11" customFormat="1" ht="19.5" customHeight="1">
      <c r="A15" s="10" t="s">
        <v>81</v>
      </c>
      <c r="B15" s="60">
        <f>B13/B14*1000</f>
        <v>2974.6194181717274</v>
      </c>
    </row>
    <row r="16" spans="1:2" ht="30" customHeight="1">
      <c r="A16" s="9" t="s">
        <v>4</v>
      </c>
      <c r="B16" s="59">
        <f>'[2]6б'!$F$52</f>
        <v>23.02924</v>
      </c>
    </row>
    <row r="17" spans="1:2" ht="19.5" customHeight="1">
      <c r="A17" s="10" t="s">
        <v>82</v>
      </c>
      <c r="B17" s="59">
        <v>4.05</v>
      </c>
    </row>
    <row r="18" spans="1:2" ht="19.5" customHeight="1">
      <c r="A18" s="10" t="s">
        <v>83</v>
      </c>
      <c r="B18" s="59">
        <f>B16/B17</f>
        <v>5.686232098765433</v>
      </c>
    </row>
    <row r="19" spans="1:2" ht="30" customHeight="1">
      <c r="A19" s="9" t="s">
        <v>5</v>
      </c>
      <c r="B19" s="59">
        <f>'[2]6б'!$F$179</f>
        <v>33.137589999999996</v>
      </c>
    </row>
    <row r="20" spans="1:2" ht="30" customHeight="1">
      <c r="A20" s="9" t="s">
        <v>24</v>
      </c>
      <c r="B20" s="59"/>
    </row>
    <row r="21" spans="1:2" ht="30" customHeight="1">
      <c r="A21" s="9" t="s">
        <v>6</v>
      </c>
      <c r="B21" s="59"/>
    </row>
    <row r="22" spans="1:2" ht="30" customHeight="1">
      <c r="A22" s="9" t="s">
        <v>7</v>
      </c>
      <c r="B22" s="60">
        <f>'[2]6б'!$F$69</f>
        <v>596.27712</v>
      </c>
    </row>
    <row r="23" spans="1:2" ht="30" customHeight="1">
      <c r="A23" s="9" t="s">
        <v>8</v>
      </c>
      <c r="B23" s="60"/>
    </row>
    <row r="24" spans="1:2" s="11" customFormat="1" ht="30" customHeight="1">
      <c r="A24" s="9" t="s">
        <v>9</v>
      </c>
      <c r="B24" s="60"/>
    </row>
    <row r="25" spans="1:2" s="11" customFormat="1" ht="30" customHeight="1">
      <c r="A25" s="9" t="s">
        <v>10</v>
      </c>
      <c r="B25" s="60"/>
    </row>
    <row r="26" spans="1:2" ht="30" customHeight="1">
      <c r="A26" s="9" t="s">
        <v>11</v>
      </c>
      <c r="B26" s="60">
        <f>'[2]6б'!$F$31+'[2]6б'!$F$117+'[2]6б'!$F$140</f>
        <v>1108.76676</v>
      </c>
    </row>
    <row r="27" spans="1:2" ht="30" customHeight="1">
      <c r="A27" s="9" t="s">
        <v>12</v>
      </c>
      <c r="B27" s="60">
        <f>'[2]6б'!$F$124-'[2]6б'!$F$140-'[2]6б'!$F$175-'[2]6б'!$F$179+'[2]6б'!$F$15+'[2]6б'!$F$72+'[2]6б'!$F$80+'[2]6б'!$F$96</f>
        <v>3624.7281300000004</v>
      </c>
    </row>
    <row r="28" spans="1:2" ht="15.75">
      <c r="A28" s="7" t="s">
        <v>104</v>
      </c>
      <c r="B28" s="56">
        <f>B33</f>
        <v>-3108.6753300000005</v>
      </c>
    </row>
    <row r="29" spans="1:2" ht="47.25">
      <c r="A29" s="9" t="s">
        <v>13</v>
      </c>
      <c r="B29" s="60"/>
    </row>
    <row r="30" spans="1:2" s="8" customFormat="1" ht="15.75">
      <c r="A30" s="7" t="s">
        <v>25</v>
      </c>
      <c r="B30" s="61">
        <f>SUM(B31:B32)</f>
        <v>0</v>
      </c>
    </row>
    <row r="31" spans="1:2" ht="19.5" customHeight="1">
      <c r="A31" s="9" t="s">
        <v>84</v>
      </c>
      <c r="B31" s="60"/>
    </row>
    <row r="32" spans="1:2" ht="19.5" customHeight="1">
      <c r="A32" s="9" t="s">
        <v>14</v>
      </c>
      <c r="B32" s="60"/>
    </row>
    <row r="33" spans="1:2" s="8" customFormat="1" ht="31.5">
      <c r="A33" s="7" t="s">
        <v>103</v>
      </c>
      <c r="B33" s="56">
        <f>B10-B11</f>
        <v>-3108.6753300000005</v>
      </c>
    </row>
    <row r="34" spans="1:2" s="8" customFormat="1" ht="94.5">
      <c r="A34" s="7" t="s">
        <v>111</v>
      </c>
      <c r="B34" s="39" t="s">
        <v>15</v>
      </c>
    </row>
    <row r="35" spans="1:2" ht="30" customHeight="1">
      <c r="A35" s="7" t="s">
        <v>16</v>
      </c>
      <c r="B35" s="58">
        <f>'[1]3.1'!$BO$52</f>
        <v>2.2359999999999998</v>
      </c>
    </row>
    <row r="36" spans="1:2" ht="39.75" customHeight="1">
      <c r="A36" s="7" t="s">
        <v>26</v>
      </c>
      <c r="B36" s="58">
        <v>1.68</v>
      </c>
    </row>
    <row r="37" spans="1:2" ht="39.75" customHeight="1">
      <c r="A37" s="7" t="s">
        <v>27</v>
      </c>
      <c r="B37" s="58">
        <f>2.652</f>
        <v>2.652</v>
      </c>
    </row>
    <row r="38" spans="1:2" ht="39.75" customHeight="1">
      <c r="A38" s="7" t="s">
        <v>28</v>
      </c>
      <c r="B38" s="47">
        <v>0</v>
      </c>
    </row>
    <row r="39" spans="1:2" ht="62.25" customHeight="1">
      <c r="A39" s="7" t="s">
        <v>29</v>
      </c>
      <c r="B39" s="47">
        <f>SUM(B40:B41)</f>
        <v>1.984383</v>
      </c>
    </row>
    <row r="40" spans="1:2" ht="19.5" customHeight="1">
      <c r="A40" s="9" t="s">
        <v>17</v>
      </c>
      <c r="B40" s="47">
        <f>'[2]7.1'!$D$167/1000</f>
        <v>1.984383</v>
      </c>
    </row>
    <row r="41" spans="1:2" ht="19.5" customHeight="1">
      <c r="A41" s="9" t="s">
        <v>18</v>
      </c>
      <c r="B41" s="39">
        <v>0</v>
      </c>
    </row>
    <row r="42" spans="1:2" ht="27.75" customHeight="1">
      <c r="A42" s="35" t="s">
        <v>112</v>
      </c>
      <c r="B42" s="39">
        <v>0</v>
      </c>
    </row>
    <row r="43" spans="1:2" ht="54.75" customHeight="1">
      <c r="A43" s="7" t="s">
        <v>124</v>
      </c>
      <c r="B43" s="39">
        <v>0</v>
      </c>
    </row>
    <row r="44" spans="1:4" ht="30" customHeight="1">
      <c r="A44" s="7" t="s">
        <v>19</v>
      </c>
      <c r="B44" s="62">
        <f>B37-B39</f>
        <v>0.6676170000000001</v>
      </c>
      <c r="D44" s="52"/>
    </row>
    <row r="45" spans="1:2" ht="34.5" customHeight="1">
      <c r="A45" s="7" t="s">
        <v>20</v>
      </c>
      <c r="B45" s="39"/>
    </row>
    <row r="46" spans="1:2" ht="34.5" customHeight="1">
      <c r="A46" s="7" t="s">
        <v>30</v>
      </c>
      <c r="B46" s="39"/>
    </row>
    <row r="47" spans="1:2" ht="34.5" customHeight="1">
      <c r="A47" s="7" t="s">
        <v>31</v>
      </c>
      <c r="B47" s="48">
        <f>B14*1.143/B37/1000</f>
        <v>0.1491002986425339</v>
      </c>
    </row>
    <row r="48" spans="1:2" ht="34.5" customHeight="1">
      <c r="A48" s="7" t="s">
        <v>21</v>
      </c>
      <c r="B48" s="48">
        <f>B18/(B37*1000)</f>
        <v>0.0021441297506656987</v>
      </c>
    </row>
    <row r="49" spans="1:2" ht="34.5" customHeight="1">
      <c r="A49" s="7" t="s">
        <v>32</v>
      </c>
      <c r="B49" s="48">
        <f>B19/(B37*1000)</f>
        <v>0.01249532051282051</v>
      </c>
    </row>
    <row r="50" ht="15.75"/>
    <row r="51" ht="15.75"/>
    <row r="52" ht="15.75"/>
  </sheetData>
  <sheetProtection/>
  <mergeCells count="5">
    <mergeCell ref="A6:B6"/>
    <mergeCell ref="A2:B2"/>
    <mergeCell ref="A3:B3"/>
    <mergeCell ref="A5:B5"/>
    <mergeCell ref="A4:B4"/>
  </mergeCells>
  <printOptions/>
  <pageMargins left="0.75" right="0.29" top="0.49" bottom="0.46" header="0.5" footer="0.5"/>
  <pageSetup fitToHeight="2" fitToWidth="1" horizontalDpi="600" verticalDpi="600" orientation="portrait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B12"/>
  <sheetViews>
    <sheetView zoomScale="70" zoomScaleNormal="70" zoomScalePageLayoutView="0" workbookViewId="0" topLeftCell="A1">
      <selection activeCell="B12" sqref="B12"/>
    </sheetView>
  </sheetViews>
  <sheetFormatPr defaultColWidth="9.00390625" defaultRowHeight="12.75"/>
  <cols>
    <col min="1" max="1" width="65.50390625" style="0" customWidth="1"/>
    <col min="2" max="2" width="17.00390625" style="0" customWidth="1"/>
  </cols>
  <sheetData>
    <row r="2" spans="1:2" ht="57" customHeight="1">
      <c r="A2" s="82" t="s">
        <v>105</v>
      </c>
      <c r="B2" s="82"/>
    </row>
    <row r="3" spans="1:2" ht="20.25">
      <c r="A3" s="82" t="str">
        <f>'информация об организации'!B20</f>
        <v>на тепловую энергию (мощность)</v>
      </c>
      <c r="B3" s="82"/>
    </row>
    <row r="4" spans="1:2" ht="20.25">
      <c r="A4" s="82" t="str">
        <f>'информация об организации'!B5</f>
        <v>ООО "Газпром добыча Оренбург"</v>
      </c>
      <c r="B4" s="82"/>
    </row>
    <row r="5" spans="1:2" ht="33" customHeight="1">
      <c r="A5" s="75" t="s">
        <v>89</v>
      </c>
      <c r="B5" s="75"/>
    </row>
    <row r="6" spans="1:2" ht="16.5" customHeight="1">
      <c r="A6" s="25"/>
      <c r="B6" s="25"/>
    </row>
    <row r="7" spans="1:2" ht="18">
      <c r="A7" s="22" t="s">
        <v>58</v>
      </c>
      <c r="B7" s="22" t="s">
        <v>157</v>
      </c>
    </row>
    <row r="8" spans="1:2" ht="49.5" customHeight="1">
      <c r="A8" s="13" t="s">
        <v>63</v>
      </c>
      <c r="B8" s="22">
        <v>0</v>
      </c>
    </row>
    <row r="9" spans="1:2" ht="49.5" customHeight="1">
      <c r="A9" s="13" t="s">
        <v>64</v>
      </c>
      <c r="B9" s="22">
        <v>0</v>
      </c>
    </row>
    <row r="10" spans="1:2" ht="49.5" customHeight="1">
      <c r="A10" s="49" t="s">
        <v>125</v>
      </c>
      <c r="B10" s="22">
        <v>100</v>
      </c>
    </row>
    <row r="11" spans="1:2" ht="88.5" customHeight="1">
      <c r="A11" s="13" t="s">
        <v>85</v>
      </c>
      <c r="B11" s="22" t="s">
        <v>161</v>
      </c>
    </row>
    <row r="12" spans="1:2" ht="49.5" customHeight="1">
      <c r="A12" s="12" t="s">
        <v>65</v>
      </c>
      <c r="B12" s="22" t="s">
        <v>161</v>
      </c>
    </row>
  </sheetData>
  <sheetProtection/>
  <mergeCells count="4">
    <mergeCell ref="A2:B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4:A10"/>
  <sheetViews>
    <sheetView zoomScale="115" zoomScaleNormal="115" zoomScalePageLayoutView="0" workbookViewId="0" topLeftCell="A1">
      <selection activeCell="A19" sqref="A19"/>
    </sheetView>
  </sheetViews>
  <sheetFormatPr defaultColWidth="9.00390625" defaultRowHeight="12.75"/>
  <cols>
    <col min="1" max="1" width="80.375" style="0" customWidth="1"/>
  </cols>
  <sheetData>
    <row r="4" ht="43.5" customHeight="1">
      <c r="A4" s="26" t="s">
        <v>106</v>
      </c>
    </row>
    <row r="5" ht="20.25">
      <c r="A5" s="26" t="str">
        <f>'информация об организации'!B20</f>
        <v>на тепловую энергию (мощность)</v>
      </c>
    </row>
    <row r="6" ht="20.25">
      <c r="A6" s="26" t="str">
        <f>обложка!A13</f>
        <v>управление по эксплуатации зданий и сооружений</v>
      </c>
    </row>
    <row r="7" ht="20.25">
      <c r="A7" s="26" t="str">
        <f>'информация об организации'!B5</f>
        <v>ООО "Газпром добыча Оренбург"</v>
      </c>
    </row>
    <row r="8" ht="33" customHeight="1">
      <c r="A8" s="25" t="s">
        <v>90</v>
      </c>
    </row>
    <row r="9" ht="16.5" customHeight="1">
      <c r="A9" s="25"/>
    </row>
    <row r="10" ht="70.5" customHeight="1">
      <c r="A10" s="25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4:C13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66.125" style="0" customWidth="1"/>
    <col min="2" max="2" width="10.50390625" style="0" customWidth="1"/>
    <col min="3" max="3" width="10.625" style="0" customWidth="1"/>
  </cols>
  <sheetData>
    <row r="4" spans="1:3" ht="82.5" customHeight="1">
      <c r="A4" s="82" t="s">
        <v>109</v>
      </c>
      <c r="B4" s="82"/>
      <c r="C4" s="82"/>
    </row>
    <row r="5" spans="1:3" ht="20.25">
      <c r="A5" s="82" t="s">
        <v>128</v>
      </c>
      <c r="B5" s="82"/>
      <c r="C5" s="82"/>
    </row>
    <row r="6" spans="1:3" ht="20.25">
      <c r="A6" s="82" t="str">
        <f>'информация об организации'!B5</f>
        <v>ООО "Газпром добыча Оренбург"</v>
      </c>
      <c r="B6" s="82"/>
      <c r="C6" s="82"/>
    </row>
    <row r="7" spans="1:3" ht="33" customHeight="1">
      <c r="A7" s="75" t="s">
        <v>98</v>
      </c>
      <c r="B7" s="75"/>
      <c r="C7" s="75"/>
    </row>
    <row r="8" ht="16.5" customHeight="1">
      <c r="A8" s="25"/>
    </row>
    <row r="9" spans="1:3" ht="18">
      <c r="A9" s="22" t="s">
        <v>58</v>
      </c>
      <c r="B9" s="22" t="s">
        <v>56</v>
      </c>
      <c r="C9" s="22" t="s">
        <v>160</v>
      </c>
    </row>
    <row r="10" spans="1:3" ht="54">
      <c r="A10" s="13" t="s">
        <v>68</v>
      </c>
      <c r="B10" s="22">
        <v>0</v>
      </c>
      <c r="C10" s="22">
        <v>0</v>
      </c>
    </row>
    <row r="11" spans="1:3" ht="54">
      <c r="A11" s="13" t="s">
        <v>67</v>
      </c>
      <c r="B11" s="22">
        <v>0</v>
      </c>
      <c r="C11" s="22">
        <v>0</v>
      </c>
    </row>
    <row r="12" spans="1:3" ht="90">
      <c r="A12" s="13" t="s">
        <v>86</v>
      </c>
      <c r="B12" s="22">
        <v>0</v>
      </c>
      <c r="C12" s="22">
        <v>0</v>
      </c>
    </row>
    <row r="13" spans="1:3" ht="36">
      <c r="A13" s="12" t="s">
        <v>122</v>
      </c>
      <c r="B13" s="23">
        <v>0.556</v>
      </c>
      <c r="C13" s="23">
        <v>0.556</v>
      </c>
    </row>
  </sheetData>
  <sheetProtection/>
  <mergeCells count="4">
    <mergeCell ref="A4:C4"/>
    <mergeCell ref="A7:C7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4:A19"/>
  <sheetViews>
    <sheetView zoomScale="85" zoomScaleNormal="85" zoomScalePageLayoutView="0" workbookViewId="0" topLeftCell="A1">
      <selection activeCell="A16" sqref="A16"/>
    </sheetView>
  </sheetViews>
  <sheetFormatPr defaultColWidth="9.00390625" defaultRowHeight="12.75"/>
  <cols>
    <col min="1" max="1" width="80.375" style="0" customWidth="1"/>
  </cols>
  <sheetData>
    <row r="4" ht="43.5" customHeight="1">
      <c r="A4" s="26" t="s">
        <v>107</v>
      </c>
    </row>
    <row r="5" ht="20.25">
      <c r="A5" s="26" t="str">
        <f>'информация об организации'!B20</f>
        <v>на тепловую энергию (мощность)</v>
      </c>
    </row>
    <row r="6" ht="20.25">
      <c r="A6" s="26" t="str">
        <f>обложка!A13</f>
        <v>управление по эксплуатации зданий и сооружений</v>
      </c>
    </row>
    <row r="7" ht="20.25">
      <c r="A7" s="26" t="str">
        <f>'информация об организации'!B5</f>
        <v>ООО "Газпром добыча Оренбург"</v>
      </c>
    </row>
    <row r="8" ht="33" customHeight="1">
      <c r="A8" s="25" t="s">
        <v>91</v>
      </c>
    </row>
    <row r="9" ht="16.5" customHeight="1">
      <c r="A9" s="25"/>
    </row>
    <row r="10" ht="18">
      <c r="A10" s="19" t="s">
        <v>34</v>
      </c>
    </row>
    <row r="11" ht="18">
      <c r="A11" s="14" t="s">
        <v>35</v>
      </c>
    </row>
    <row r="12" ht="18">
      <c r="A12" s="15" t="s">
        <v>36</v>
      </c>
    </row>
    <row r="13" ht="18">
      <c r="A13" s="15" t="s">
        <v>38</v>
      </c>
    </row>
    <row r="14" ht="36">
      <c r="A14" s="16" t="s">
        <v>39</v>
      </c>
    </row>
    <row r="15" ht="18">
      <c r="A15" s="20" t="s">
        <v>162</v>
      </c>
    </row>
    <row r="16" ht="40.5" customHeight="1">
      <c r="A16" s="13" t="s">
        <v>41</v>
      </c>
    </row>
    <row r="17" ht="18">
      <c r="A17" s="16">
        <v>737756</v>
      </c>
    </row>
    <row r="18" ht="18">
      <c r="A18" s="16">
        <v>737754</v>
      </c>
    </row>
    <row r="19" ht="36">
      <c r="A19" s="17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0"/>
  <sheetViews>
    <sheetView zoomScale="55" zoomScaleNormal="55" zoomScalePageLayoutView="0" workbookViewId="0" topLeftCell="A1">
      <selection activeCell="B15" sqref="B15"/>
    </sheetView>
  </sheetViews>
  <sheetFormatPr defaultColWidth="9.00390625" defaultRowHeight="12.75"/>
  <cols>
    <col min="1" max="1" width="84.00390625" style="0" customWidth="1"/>
    <col min="2" max="2" width="82.875" style="0" customWidth="1"/>
  </cols>
  <sheetData>
    <row r="1" spans="1:2" ht="20.25">
      <c r="A1" s="82" t="s">
        <v>132</v>
      </c>
      <c r="B1" s="82"/>
    </row>
    <row r="2" spans="1:2" ht="20.25">
      <c r="A2" s="83" t="str">
        <f>обложка!A13</f>
        <v>управление по эксплуатации зданий и сооружений</v>
      </c>
      <c r="B2" s="83"/>
    </row>
    <row r="3" spans="1:2" ht="20.25">
      <c r="A3" s="82" t="str">
        <f>'информация об организации'!B5</f>
        <v>ООО "Газпром добыча Оренбург"</v>
      </c>
      <c r="B3" s="82"/>
    </row>
    <row r="4" spans="1:2" ht="15">
      <c r="A4" s="75" t="s">
        <v>99</v>
      </c>
      <c r="B4" s="75"/>
    </row>
    <row r="5" ht="16.5" customHeight="1">
      <c r="A5" s="25"/>
    </row>
    <row r="6" spans="1:2" ht="18">
      <c r="A6" s="22" t="s">
        <v>58</v>
      </c>
      <c r="B6" s="22"/>
    </row>
    <row r="7" spans="1:2" ht="18.75" customHeight="1">
      <c r="A7" s="49" t="s">
        <v>69</v>
      </c>
      <c r="B7" s="49" t="s">
        <v>126</v>
      </c>
    </row>
    <row r="8" spans="1:2" ht="220.5" customHeight="1">
      <c r="A8" s="49" t="s">
        <v>92</v>
      </c>
      <c r="B8" s="49" t="s">
        <v>127</v>
      </c>
    </row>
    <row r="9" spans="1:2" ht="252">
      <c r="A9" s="49" t="s">
        <v>93</v>
      </c>
      <c r="B9" s="49" t="s">
        <v>158</v>
      </c>
    </row>
    <row r="10" spans="1:2" ht="75" customHeight="1">
      <c r="A10" s="50" t="s">
        <v>123</v>
      </c>
      <c r="B10" s="50" t="s">
        <v>159</v>
      </c>
    </row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Серг. Кузьмина</dc:creator>
  <cp:keywords/>
  <dc:description/>
  <cp:lastModifiedBy>Ольга Николаевна Келикова</cp:lastModifiedBy>
  <cp:lastPrinted>2014-06-09T10:31:54Z</cp:lastPrinted>
  <dcterms:created xsi:type="dcterms:W3CDTF">2014-05-21T07:58:20Z</dcterms:created>
  <dcterms:modified xsi:type="dcterms:W3CDTF">2016-04-29T06:06:36Z</dcterms:modified>
  <cp:category/>
  <cp:version/>
  <cp:contentType/>
  <cp:contentStatus/>
</cp:coreProperties>
</file>