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0" yWindow="45" windowWidth="14100" windowHeight="12765" tabRatio="873" firstSheet="1" activeTab="10"/>
  </bookViews>
  <sheets>
    <sheet name="обложка" sheetId="14" r:id="rId1"/>
    <sheet name="информация об организации" sheetId="4" r:id="rId2"/>
    <sheet name="утвержденные тарифы" sheetId="5" r:id="rId3"/>
    <sheet name="показатели деятельности 2016 г" sheetId="1" r:id="rId4"/>
    <sheet name="потребит характеристики" sheetId="6" r:id="rId5"/>
    <sheet name="инвест программа" sheetId="7" r:id="rId6"/>
    <sheet name="подключение" sheetId="8" r:id="rId7"/>
    <sheet name="условия поставки" sheetId="9" r:id="rId8"/>
    <sheet name="порядок подключения" sheetId="10" r:id="rId9"/>
    <sheet name="закупки" sheetId="11" r:id="rId10"/>
    <sheet name="предложения на 2018 год" sheetId="13" r:id="rId11"/>
  </sheets>
  <definedNames>
    <definedName name="_xlnm.Print_Area" localSheetId="2">'утвержденные тарифы'!$A$1:$E$15</definedName>
  </definedNames>
  <calcPr calcId="145621"/>
</workbook>
</file>

<file path=xl/calcChain.xml><?xml version="1.0" encoding="utf-8"?>
<calcChain xmlns="http://schemas.openxmlformats.org/spreadsheetml/2006/main">
  <c r="B15" i="13" l="1"/>
  <c r="B14" i="13" s="1"/>
  <c r="B8" i="1" l="1"/>
  <c r="B31" i="1" s="1"/>
  <c r="B25" i="1" s="1"/>
  <c r="B26" i="1"/>
  <c r="B44" i="1"/>
  <c r="B43" i="1"/>
  <c r="B20" i="1" l="1"/>
  <c r="B16" i="1" l="1"/>
  <c r="B10" i="1" s="1"/>
  <c r="B14" i="1"/>
  <c r="A5" i="10" l="1"/>
  <c r="B16" i="4" l="1"/>
  <c r="A4" i="13" l="1"/>
  <c r="A3" i="13"/>
  <c r="A4" i="11"/>
  <c r="A3" i="11"/>
  <c r="A6" i="10"/>
  <c r="A6" i="9"/>
  <c r="A5" i="9"/>
  <c r="A6" i="8"/>
  <c r="A6" i="7"/>
  <c r="A5" i="7"/>
  <c r="A4" i="6"/>
  <c r="A3" i="6"/>
  <c r="A4" i="1"/>
  <c r="A3" i="1"/>
  <c r="A5" i="5"/>
  <c r="A4" i="5"/>
</calcChain>
</file>

<file path=xl/comments1.xml><?xml version="1.0" encoding="utf-8"?>
<comments xmlns="http://schemas.openxmlformats.org/spreadsheetml/2006/main">
  <authors>
    <author>Екатерина Серг. Кузьмина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Серг. Кузьмина:</t>
        </r>
        <r>
          <rPr>
            <sz val="9"/>
            <color indexed="81"/>
            <rFont val="Tahoma"/>
            <family val="2"/>
            <charset val="204"/>
          </rPr>
          <t xml:space="preserve">
НЕ ПУТАЙТЕ С ВОДОЙ НА СОБСТВЕННЫЕ НУЖДЫ!!! ЗДЕСЬ ТОЛЬКО ВОДА ПОКУПНАЯ ДЛЯ УЭЗИС В ПОСЕЛКАХ</t>
        </r>
      </text>
    </comment>
  </commentList>
</comments>
</file>

<file path=xl/comments2.xml><?xml version="1.0" encoding="utf-8"?>
<comments xmlns="http://schemas.openxmlformats.org/spreadsheetml/2006/main">
  <authors>
    <author>Екатерина Серг. Кузьмина</author>
  </authors>
  <commentLis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Серг. Кузьмина:</t>
        </r>
        <r>
          <rPr>
            <sz val="9"/>
            <color indexed="81"/>
            <rFont val="Tahoma"/>
            <family val="2"/>
            <charset val="204"/>
          </rPr>
          <t xml:space="preserve">
уберите лишнее!!!
</t>
        </r>
      </text>
    </comment>
  </commentList>
</comments>
</file>

<file path=xl/sharedStrings.xml><?xml version="1.0" encoding="utf-8"?>
<sst xmlns="http://schemas.openxmlformats.org/spreadsheetml/2006/main" count="187" uniqueCount="157">
  <si>
    <t>ООО "Газпром добыча Оренбург"</t>
  </si>
  <si>
    <t>Наименование показателя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</si>
  <si>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</si>
  <si>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</si>
  <si>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за счет переоценки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</si>
  <si>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</si>
  <si>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</si>
  <si>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</si>
  <si>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</si>
  <si>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</si>
  <si>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</si>
  <si>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</si>
  <si>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</si>
  <si>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</si>
  <si>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</si>
  <si>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</si>
  <si>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</si>
  <si>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Департамент Оренбургской области по ценам и реугированию тарифов</t>
  </si>
  <si>
    <t>Показатель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</si>
  <si>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</si>
  <si>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</si>
  <si>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</si>
  <si>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</si>
  <si>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</si>
  <si>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- на официальном сайте ОАО «Газпром» http://gazprom.ru;</t>
  </si>
  <si>
    <t>460058, г. Оренбург, ул. Чкалова, д.1/2, тел. (3532)332002, Email:orenburg@gdo.gazprom.ru; сайт: http://orenburg-dobycha@gazprom.ru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</si>
  <si>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</si>
  <si>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Общества http://orenburg-dobycha@gazprom.ru   в разделе «Закупки»;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</si>
  <si>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</si>
  <si>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</si>
  <si>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</si>
  <si>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д) необходимая валовая выручка (тыс. руб.)</t>
  </si>
  <si>
    <t>д) Регулируемый вид деятельности</t>
  </si>
  <si>
    <t>е) Протяженность водопроводных сетей (в однотрубном исчислении), км</t>
  </si>
  <si>
    <t>ж) Количество скважин</t>
  </si>
  <si>
    <t>з) Количество подкачиваемых насосных станций (штук)</t>
  </si>
  <si>
    <t>Информация о тарифах</t>
  </si>
  <si>
    <t>16 в,г) Величина установленного тарифа</t>
  </si>
  <si>
    <t>16 а) Наименование органа регулирования, принявшего решение об установлении тарифов</t>
  </si>
  <si>
    <t>16 б) Реквизиты решения органа регулирования</t>
  </si>
  <si>
    <t>16 д) Источник официального опубликования решения</t>
  </si>
  <si>
    <t>15 в) Информация об утвержденных тарифах на транспортировку технической воды</t>
  </si>
  <si>
    <t>(п. 18 Стандартов раскрытия информации в сфере водоснабжения и водоотведения)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</si>
  <si>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</si>
  <si>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</si>
  <si>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</si>
  <si>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</si>
  <si>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</si>
  <si>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</si>
  <si>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</si>
  <si>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(руб./кВт*ч)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</si>
  <si>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</si>
  <si>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административного-управленческого персонала</t>
  </si>
  <si>
    <t>общепроизводственные расходы</t>
  </si>
  <si>
    <t>общехозяйственные расходы</t>
  </si>
  <si>
    <t>прочие расходы</t>
  </si>
  <si>
    <t>за счет ввода (вывода) их из эксплуатации</t>
  </si>
  <si>
    <t>б) Себестоимость производимых товаров (оказываемых услуг) (тыс. рублей):</t>
  </si>
  <si>
    <t>ж) Объем поднятой воды (тыс. м3)</t>
  </si>
  <si>
    <t>з) Объем покупной воды (тыс. м3)</t>
  </si>
  <si>
    <t>и) Объем воды, пропущенной через очистные сооружения (тыс. м3)</t>
  </si>
  <si>
    <t>л) Потери воды в сетях (%)</t>
  </si>
  <si>
    <t>м) Среднесписочная численность основного производственного персонала (человек)</t>
  </si>
  <si>
    <t>о) Объем транспортировки воды для собственных производственных нужд (%)</t>
  </si>
  <si>
    <t>а) количество аварий на системах холодного водоснабжения (единиц на километр)</t>
  </si>
  <si>
    <t>б) 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</si>
  <si>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</si>
  <si>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</si>
  <si>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</si>
  <si>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</t>
  </si>
  <si>
    <t>общие колиформные бактерии</t>
  </si>
  <si>
    <t>термотолерантные колиформные бактерии</t>
  </si>
  <si>
    <t>г) количество проведенных проб, выявивших несоответсвие холодной воды санитарным нормам (предельно допустимой концентрации) по следующим показателям:</t>
  </si>
  <si>
    <t>(п. 24 Стандартов раскрытия информации в сфере водоснабжения и водоотведения)</t>
  </si>
  <si>
    <t>(п. 23 Стандартов раскрытия информации в сфере водоснабжения и водоотведения)</t>
  </si>
  <si>
    <t>(пп. 15-16 Стандартов раскрытия информации в сфере водоснабжения и водоотведения)</t>
  </si>
  <si>
    <t>(п. 17 Стандартов раскрытия информации в сфере водоснабжения и водоотведения)</t>
  </si>
  <si>
    <t>(п. 19 Стандартов раскрытия информации в сфере водоснабжения и водоотведения)</t>
  </si>
  <si>
    <t>(п. 20 Стандартов раскрытия информации в сфере водоснабжения и водоотведения)</t>
  </si>
  <si>
    <t>(п.21,22 Стандартов раскрытия информации в сфере водоснабжения и водоотведения)</t>
  </si>
  <si>
    <t>(п. 25 Стандартов раскрытия информации в сфере водоснабжения и водооотведения)</t>
  </si>
  <si>
    <t>Информация о проводимых и планируемых закупках товаров (работ, услуг) ООО «Газпром добыча Оренбург» также подлежит публикации в сети Интернет:</t>
  </si>
  <si>
    <t>(п. 26 Стандартов раскрытия информации в сфере водоснабжения и водоотведения)</t>
  </si>
  <si>
    <t>ВСЕ КРОМЕ УЭЗИС УБЕРИТЕ ФИЗ ЛИЦ</t>
  </si>
  <si>
    <t>ВВЕДИТЕ НАЗВАНИЕ СВОЕГО ТАРИФА</t>
  </si>
  <si>
    <t>на регулируемые товары (услуги):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</si>
  <si>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</si>
  <si>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</si>
  <si>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</si>
  <si>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                                       и (или) оказания регулируемых услуг:</t>
  </si>
  <si>
    <t>Предложения регулируемой организации                                                                                                        об установлении цен (тарифов):</t>
  </si>
  <si>
    <t>г) долгосрочные параметры регулирования                           (в случае если их утсановление предусмотрено выбранным методом регулирования)</t>
  </si>
  <si>
    <t>Информация о наличии (отсутствии)                                                                                         технической возможности подключения                                                                                          к централизованной системе холодного водоснабжения</t>
  </si>
  <si>
    <t>Информация о порядке подключения                                                                                                               к централизованной системе холодного водоснабжения:</t>
  </si>
  <si>
    <t>в том числе: собственные нужды</t>
  </si>
  <si>
    <t xml:space="preserve"> сторонние юридические лица</t>
  </si>
  <si>
    <t>физические лица</t>
  </si>
  <si>
    <t>б) расчетная величина тарифа (руб./м3)</t>
  </si>
  <si>
    <t>г) резерв мощности централизованной системы холодного водоснабжения в течение квартала</t>
  </si>
  <si>
    <t>е) Годовая бухгалтерская отчетность, включая бухгалтерский баланс и приложения к нему</t>
  </si>
  <si>
    <t>к) Объем отпущенной воды (тыс. м3)</t>
  </si>
  <si>
    <t>г) доля исполненных в срок договоров о подключении                                                       (% общего количества заключенных договоров о подключении)</t>
  </si>
  <si>
    <t>а) количество поданных заявок на подключение к централизованной системе холодного водоснабжения в течение квартала</t>
  </si>
  <si>
    <t>б) количество исполненных заявок на подключение к централизованной системе холодного водоснабжения в течение квартала</t>
  </si>
  <si>
    <t>в) количество заявок на подключение к централизованной системе холодного водоснабжения, по которым принято решение об отказе в подключении                                       (с указанием причин) в течение квартала</t>
  </si>
  <si>
    <t>б) перечень документов и сведений, предоставляемых одновременно с заявкой на подключение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</si>
  <si>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к централизованной системе холодного водоснабжения, принятии решения и уведомлении о принятом решении</t>
  </si>
  <si>
    <t>г) телефоны и адреса службы, ответственной за прием и обработку заявок на подключение к централизованной системе холодного водоснабжения</t>
  </si>
  <si>
    <t>е) годовой объем отпущенной потребителям воды (тыс. м3) (годовой объем транспортировки воды (тыс. м3)</t>
  </si>
  <si>
    <t>ж) размер недополученных доходов регулируемой организации (при их наличии) (тыс. руб.)</t>
  </si>
  <si>
    <t>з)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 (тыс.руб.)</t>
  </si>
  <si>
    <t>с Постановлением Правительства РФ от 17.01.2013 №6</t>
  </si>
  <si>
    <t>подлежащая раскрытию в соответствии</t>
  </si>
  <si>
    <t>"О стандартах раскрытия информации</t>
  </si>
  <si>
    <t xml:space="preserve"> в сфере водоснабжения и водоотведения"</t>
  </si>
  <si>
    <t>Информация о регулируемых видах деятельности,</t>
  </si>
  <si>
    <t>(транспортировка воды технической)</t>
  </si>
  <si>
    <t>(газоперерабатывающий завод)</t>
  </si>
  <si>
    <t>н) Удельный расход электроэнергии (кВт*ч / м3)</t>
  </si>
  <si>
    <t>г) Изменение стоимости основных фондов (тыс. рублей), в том числе:</t>
  </si>
  <si>
    <t>д) Валовая прибыль (убыток) от реализации товаров и оказания услуг по регулируемому виду деятельности (тыс. руб.), в том числе:</t>
  </si>
  <si>
    <t>фактически полученная от оказания услуг сторонним организациям (тыс. руб.)</t>
  </si>
  <si>
    <t>в) Чистая прибыль (убыток)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</si>
  <si>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водоснабжения (тыс. руб.)</t>
  </si>
  <si>
    <t>газоперерабатывающий завод</t>
  </si>
  <si>
    <t>Кияев Владимир Александрович</t>
  </si>
  <si>
    <t>2015 год</t>
  </si>
  <si>
    <t>10,25 руб./м3</t>
  </si>
  <si>
    <t>Заместитель начальника Отпущнеков Александр Викторович 731397</t>
  </si>
  <si>
    <t>Заявок в 2015 году не было</t>
  </si>
  <si>
    <t>оказание услуг юридическим лицам на территории Оренбургского района, Подгородне-Покровского сельсовета</t>
  </si>
  <si>
    <t>-</t>
  </si>
  <si>
    <t>Приказ от 08.12.2015 №127-в</t>
  </si>
  <si>
    <t>с 01.01.2016 по 30.06.2016</t>
  </si>
  <si>
    <t>с 01.07.2016 по 31.12.2016</t>
  </si>
  <si>
    <t>Официальный сайт департамента Оренбургской области по ценам и регулированию тарифов</t>
  </si>
  <si>
    <t>10,56 руб./м3</t>
  </si>
  <si>
    <t>2016 год</t>
  </si>
  <si>
    <t>Заявок в 2016 году не было</t>
  </si>
  <si>
    <t>в) общее количество проведенных проб качества воды по следующим показателям:</t>
  </si>
  <si>
    <t>объем приобретения (тыс.кВт*ч)</t>
  </si>
  <si>
    <t>Приказ от 08.12.2016 №196-в</t>
  </si>
  <si>
    <t>7,42 руб./м3</t>
  </si>
  <si>
    <t>с 01.01.2017 по 30.06.2017</t>
  </si>
  <si>
    <t>с 01.07.2017 по 31.12.2017</t>
  </si>
  <si>
    <t>2017 год</t>
  </si>
  <si>
    <t xml:space="preserve"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2016 год: </t>
  </si>
  <si>
    <t>2016 год факт</t>
  </si>
  <si>
    <t>2018 год предложения Общества</t>
  </si>
  <si>
    <t xml:space="preserve">* Информация об основных показателях  финансово-хозяйственной деятельности регулируемой организации за 2016 год будет представлена позже, факт на момент предоставления информации не сформирован </t>
  </si>
  <si>
    <t>Действующая редакция Положения о закупке товаров (работ, услуг)                                                     ООО «Газпром добыча Оренбург» (утверждена 07.12.2016), а также архив ее изменений (всего 5 редакций) находятся в открытом доступе в сети Интернет:</t>
  </si>
  <si>
    <t>Предложения регулируемой организации об установлении цен (тарифов) будет сформирована к 01.05.2017 г.</t>
  </si>
  <si>
    <t>Метод экономически обоснованных расходов</t>
  </si>
  <si>
    <t>2018 год</t>
  </si>
  <si>
    <t>нет</t>
  </si>
  <si>
    <t xml:space="preserve"> -</t>
  </si>
  <si>
    <t>не предоставляются, т.к. выручка от регулируемой деятельности не превышает 80% совокупной выручки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</si>
</sst>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0.0000000"/>
    <numFmt numFmtId="169" formatCode="0.00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rgb="FFFF0000"/>
      <name val="Arial Cyr"/>
      <charset val="204"/>
    </font>
    <font>
      <sz val="12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8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1" xfId="1" applyFont="1" applyFill="1" applyBorder="1" applyAlignment="1">
      <alignment horizontal="left" vertical="center" wrapText="1" indent="3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 indent="3"/>
    </xf>
    <xf numFmtId="0" fontId="7" fillId="0" borderId="0" xfId="1" applyFont="1" applyFill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 indent="5"/>
    </xf>
    <xf numFmtId="0" fontId="6" fillId="0" borderId="0" xfId="1" applyFont="1" applyFill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 indent="3"/>
    </xf>
    <xf numFmtId="0" fontId="16" fillId="0" borderId="1" xfId="0" applyFont="1" applyFill="1" applyBorder="1" applyAlignment="1">
      <alignment horizontal="left" vertical="center" wrapText="1" indent="12"/>
    </xf>
    <xf numFmtId="0" fontId="2" fillId="0" borderId="0" xfId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indent="3"/>
    </xf>
    <xf numFmtId="0" fontId="10" fillId="0" borderId="1" xfId="0" applyFont="1" applyFill="1" applyBorder="1" applyAlignment="1">
      <alignment horizontal="left" vertical="center" wrapText="1" indent="12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left" vertical="center" wrapText="1" indent="4"/>
    </xf>
    <xf numFmtId="0" fontId="3" fillId="0" borderId="0" xfId="0" applyFont="1" applyFill="1" applyAlignment="1">
      <alignment horizontal="left" vertical="center" wrapText="1" indent="5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 indent="3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3" xfId="0" applyFont="1" applyFill="1" applyBorder="1" applyAlignment="1">
      <alignment horizontal="left" vertical="center" wrapText="1"/>
    </xf>
    <xf numFmtId="0" fontId="11" fillId="0" borderId="0" xfId="0" applyFont="1" applyFill="1"/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vertical="center" wrapText="1"/>
    </xf>
    <xf numFmtId="166" fontId="6" fillId="0" borderId="0" xfId="1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2" fillId="0" borderId="8" xfId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169" fontId="5" fillId="0" borderId="0" xfId="1" applyNumberFormat="1" applyFont="1" applyFill="1" applyAlignment="1">
      <alignment vertical="center" wrapText="1"/>
    </xf>
  </cellXfs>
  <cellStyles count="2">
    <cellStyle name="Обычный" xfId="0" builtinId="0"/>
    <cellStyle name="Обычный_тарифы с сайт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0"/>
  <sheetViews>
    <sheetView zoomScale="85" zoomScaleNormal="85" workbookViewId="0">
      <selection activeCell="B24" sqref="B24"/>
    </sheetView>
  </sheetViews>
  <sheetFormatPr defaultColWidth="9.140625" defaultRowHeight="18.75" x14ac:dyDescent="0.3"/>
  <cols>
    <col min="1" max="1" width="50.85546875" style="41" customWidth="1"/>
    <col min="2" max="2" width="38" style="41" customWidth="1"/>
    <col min="3" max="12" width="0" style="41" hidden="1" customWidth="1"/>
    <col min="13" max="16384" width="9.140625" style="41"/>
  </cols>
  <sheetData>
    <row r="1" spans="1:2" ht="21.75" customHeight="1" x14ac:dyDescent="0.3">
      <c r="B1" s="45"/>
    </row>
    <row r="2" spans="1:2" ht="21.75" customHeight="1" x14ac:dyDescent="0.3">
      <c r="B2" s="45"/>
    </row>
    <row r="3" spans="1:2" ht="21.75" customHeight="1" x14ac:dyDescent="0.3">
      <c r="B3" s="42"/>
    </row>
    <row r="4" spans="1:2" ht="21.75" customHeight="1" x14ac:dyDescent="0.3">
      <c r="B4" s="42"/>
    </row>
    <row r="5" spans="1:2" ht="21.75" customHeight="1" x14ac:dyDescent="0.3">
      <c r="B5" s="42"/>
    </row>
    <row r="6" spans="1:2" ht="21.75" customHeight="1" x14ac:dyDescent="0.3">
      <c r="B6" s="42"/>
    </row>
    <row r="7" spans="1:2" ht="21.75" customHeight="1" x14ac:dyDescent="0.3">
      <c r="B7" s="42"/>
    </row>
    <row r="8" spans="1:2" ht="24.75" customHeight="1" x14ac:dyDescent="0.3">
      <c r="A8" s="59" t="s">
        <v>115</v>
      </c>
      <c r="B8" s="59"/>
    </row>
    <row r="9" spans="1:2" ht="20.25" x14ac:dyDescent="0.3">
      <c r="A9" s="59" t="s">
        <v>112</v>
      </c>
      <c r="B9" s="59"/>
    </row>
    <row r="10" spans="1:2" ht="20.25" x14ac:dyDescent="0.3">
      <c r="A10" s="59" t="s">
        <v>111</v>
      </c>
      <c r="B10" s="59"/>
    </row>
    <row r="11" spans="1:2" ht="20.25" x14ac:dyDescent="0.3">
      <c r="A11" s="59" t="s">
        <v>113</v>
      </c>
      <c r="B11" s="59"/>
    </row>
    <row r="12" spans="1:2" ht="20.25" x14ac:dyDescent="0.3">
      <c r="A12" s="59" t="s">
        <v>114</v>
      </c>
      <c r="B12" s="59"/>
    </row>
    <row r="13" spans="1:2" ht="20.25" x14ac:dyDescent="0.3">
      <c r="A13" s="60" t="s">
        <v>116</v>
      </c>
      <c r="B13" s="60"/>
    </row>
    <row r="14" spans="1:2" ht="20.25" x14ac:dyDescent="0.3">
      <c r="A14" s="60" t="s">
        <v>117</v>
      </c>
      <c r="B14" s="60"/>
    </row>
    <row r="15" spans="1:2" ht="20.25" x14ac:dyDescent="0.3">
      <c r="A15" s="46"/>
      <c r="B15" s="46"/>
    </row>
    <row r="16" spans="1:2" ht="20.25" x14ac:dyDescent="0.3">
      <c r="A16" s="46"/>
      <c r="B16" s="46"/>
    </row>
    <row r="17" spans="1:2" ht="20.25" x14ac:dyDescent="0.3">
      <c r="A17" s="46"/>
      <c r="B17" s="46"/>
    </row>
    <row r="18" spans="1:2" ht="20.25" x14ac:dyDescent="0.3">
      <c r="A18" s="47"/>
      <c r="B18" s="47"/>
    </row>
    <row r="19" spans="1:2" ht="20.25" x14ac:dyDescent="0.3">
      <c r="A19" s="47"/>
      <c r="B19" s="47"/>
    </row>
    <row r="20" spans="1:2" ht="20.25" x14ac:dyDescent="0.3">
      <c r="A20" s="47"/>
      <c r="B20" s="47"/>
    </row>
  </sheetData>
  <mergeCells count="7">
    <mergeCell ref="A8:B8"/>
    <mergeCell ref="A13:B13"/>
    <mergeCell ref="A14:B14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14"/>
  <sheetViews>
    <sheetView zoomScale="85" zoomScaleNormal="85" workbookViewId="0">
      <selection activeCell="A9" sqref="A9"/>
    </sheetView>
  </sheetViews>
  <sheetFormatPr defaultColWidth="9.140625" defaultRowHeight="12.75" x14ac:dyDescent="0.2"/>
  <cols>
    <col min="1" max="1" width="86.85546875" style="25" customWidth="1"/>
    <col min="2" max="16384" width="9.140625" style="25"/>
  </cols>
  <sheetData>
    <row r="2" spans="1:1" ht="90" customHeight="1" x14ac:dyDescent="0.3">
      <c r="A2" s="31" t="s">
        <v>89</v>
      </c>
    </row>
    <row r="3" spans="1:1" ht="20.25" x14ac:dyDescent="0.3">
      <c r="A3" s="31" t="str">
        <f>'информация об организации'!B16</f>
        <v>(транспортировка воды технической)</v>
      </c>
    </row>
    <row r="4" spans="1:1" ht="20.25" x14ac:dyDescent="0.3">
      <c r="A4" s="31" t="str">
        <f>'информация об организации'!B5</f>
        <v>ООО "Газпром добыча Оренбург"</v>
      </c>
    </row>
    <row r="5" spans="1:1" ht="22.5" customHeight="1" x14ac:dyDescent="0.2">
      <c r="A5" s="24" t="s">
        <v>80</v>
      </c>
    </row>
    <row r="6" spans="1:1" ht="16.5" customHeight="1" x14ac:dyDescent="0.2">
      <c r="A6" s="24"/>
    </row>
    <row r="7" spans="1:1" ht="75" x14ac:dyDescent="0.2">
      <c r="A7" s="32" t="s">
        <v>22</v>
      </c>
    </row>
    <row r="8" spans="1:1" ht="112.5" x14ac:dyDescent="0.2">
      <c r="A8" s="32" t="s">
        <v>23</v>
      </c>
    </row>
    <row r="9" spans="1:1" ht="75" x14ac:dyDescent="0.2">
      <c r="A9" s="32" t="s">
        <v>150</v>
      </c>
    </row>
    <row r="10" spans="1:1" ht="37.5" x14ac:dyDescent="0.2">
      <c r="A10" s="33" t="s">
        <v>27</v>
      </c>
    </row>
    <row r="11" spans="1:1" ht="81" customHeight="1" x14ac:dyDescent="0.2">
      <c r="A11" s="33" t="s">
        <v>28</v>
      </c>
    </row>
    <row r="12" spans="1:1" ht="56.25" x14ac:dyDescent="0.2">
      <c r="A12" s="32" t="s">
        <v>81</v>
      </c>
    </row>
    <row r="13" spans="1:1" ht="18.75" x14ac:dyDescent="0.2">
      <c r="A13" s="34" t="s">
        <v>24</v>
      </c>
    </row>
    <row r="14" spans="1:1" ht="93.75" x14ac:dyDescent="0.2">
      <c r="A14" s="34" t="s">
        <v>26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B18"/>
  <sheetViews>
    <sheetView tabSelected="1" topLeftCell="A4" zoomScaleNormal="100" workbookViewId="0">
      <selection activeCell="D7" sqref="D7"/>
    </sheetView>
  </sheetViews>
  <sheetFormatPr defaultColWidth="9.140625" defaultRowHeight="12.75" x14ac:dyDescent="0.2"/>
  <cols>
    <col min="1" max="1" width="59.42578125" style="25" customWidth="1"/>
    <col min="2" max="2" width="27.85546875" style="25" customWidth="1"/>
    <col min="3" max="16384" width="9.140625" style="25"/>
  </cols>
  <sheetData>
    <row r="2" spans="1:2" ht="48.75" customHeight="1" x14ac:dyDescent="0.3">
      <c r="A2" s="74" t="s">
        <v>90</v>
      </c>
      <c r="B2" s="74"/>
    </row>
    <row r="3" spans="1:2" ht="20.25" x14ac:dyDescent="0.3">
      <c r="A3" s="74" t="str">
        <f>'информация об организации'!B16</f>
        <v>(транспортировка воды технической)</v>
      </c>
      <c r="B3" s="74"/>
    </row>
    <row r="4" spans="1:2" ht="20.25" x14ac:dyDescent="0.3">
      <c r="A4" s="74" t="str">
        <f>'информация об организации'!B5</f>
        <v>ООО "Газпром добыча Оренбург"</v>
      </c>
      <c r="B4" s="74"/>
    </row>
    <row r="5" spans="1:2" ht="20.25" customHeight="1" x14ac:dyDescent="0.2">
      <c r="A5" s="64" t="s">
        <v>82</v>
      </c>
      <c r="B5" s="64"/>
    </row>
    <row r="6" spans="1:2" ht="65.45" customHeight="1" x14ac:dyDescent="0.2">
      <c r="A6" s="75" t="s">
        <v>151</v>
      </c>
      <c r="B6" s="76"/>
    </row>
    <row r="7" spans="1:2" ht="37.5" x14ac:dyDescent="0.2">
      <c r="A7" s="2" t="s">
        <v>18</v>
      </c>
      <c r="B7" s="2" t="s">
        <v>148</v>
      </c>
    </row>
    <row r="8" spans="1:2" ht="56.25" x14ac:dyDescent="0.2">
      <c r="A8" s="26" t="s">
        <v>29</v>
      </c>
      <c r="B8" s="2" t="s">
        <v>152</v>
      </c>
    </row>
    <row r="9" spans="1:2" ht="33.75" customHeight="1" x14ac:dyDescent="0.2">
      <c r="A9" s="26" t="s">
        <v>97</v>
      </c>
      <c r="B9" s="2">
        <v>6.46</v>
      </c>
    </row>
    <row r="10" spans="1:2" ht="18.75" x14ac:dyDescent="0.2">
      <c r="A10" s="26" t="s">
        <v>30</v>
      </c>
      <c r="B10" s="2" t="s">
        <v>153</v>
      </c>
    </row>
    <row r="11" spans="1:2" ht="68.25" customHeight="1" x14ac:dyDescent="0.2">
      <c r="A11" s="27" t="s">
        <v>91</v>
      </c>
      <c r="B11" s="5" t="s">
        <v>154</v>
      </c>
    </row>
    <row r="12" spans="1:2" ht="37.5" customHeight="1" x14ac:dyDescent="0.2">
      <c r="A12" s="27" t="s">
        <v>31</v>
      </c>
      <c r="B12" s="20">
        <v>9766.58</v>
      </c>
    </row>
    <row r="13" spans="1:2" ht="56.25" x14ac:dyDescent="0.2">
      <c r="A13" s="28" t="s">
        <v>108</v>
      </c>
      <c r="B13" s="20">
        <v>1511.04</v>
      </c>
    </row>
    <row r="14" spans="1:2" ht="18.75" x14ac:dyDescent="0.2">
      <c r="A14" s="29" t="s">
        <v>94</v>
      </c>
      <c r="B14" s="20">
        <f>B13-B15</f>
        <v>1504.26</v>
      </c>
    </row>
    <row r="15" spans="1:2" ht="18.75" x14ac:dyDescent="0.2">
      <c r="A15" s="30" t="s">
        <v>95</v>
      </c>
      <c r="B15" s="21">
        <f>5.27+0.27+1.24</f>
        <v>6.7799999999999994</v>
      </c>
    </row>
    <row r="16" spans="1:2" ht="18.75" x14ac:dyDescent="0.2">
      <c r="A16" s="30" t="s">
        <v>96</v>
      </c>
      <c r="B16" s="21">
        <v>0</v>
      </c>
    </row>
    <row r="17" spans="1:2" ht="57" customHeight="1" x14ac:dyDescent="0.2">
      <c r="A17" s="27" t="s">
        <v>109</v>
      </c>
      <c r="B17" s="21" t="s">
        <v>155</v>
      </c>
    </row>
    <row r="18" spans="1:2" ht="75" x14ac:dyDescent="0.2">
      <c r="A18" s="27" t="s">
        <v>110</v>
      </c>
      <c r="B18" s="20" t="s">
        <v>155</v>
      </c>
    </row>
  </sheetData>
  <mergeCells count="5">
    <mergeCell ref="A2:B2"/>
    <mergeCell ref="A5:B5"/>
    <mergeCell ref="A3:B3"/>
    <mergeCell ref="A4:B4"/>
    <mergeCell ref="A6:B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topLeftCell="A13" zoomScaleNormal="100" workbookViewId="0">
      <selection activeCell="D19" sqref="D19"/>
    </sheetView>
  </sheetViews>
  <sheetFormatPr defaultColWidth="9.140625" defaultRowHeight="18.75" x14ac:dyDescent="0.3"/>
  <cols>
    <col min="1" max="1" width="31.7109375" style="41" customWidth="1"/>
    <col min="2" max="2" width="56.5703125" style="41" customWidth="1"/>
    <col min="3" max="12" width="0" style="41" hidden="1" customWidth="1"/>
    <col min="13" max="16384" width="9.140625" style="41"/>
  </cols>
  <sheetData>
    <row r="1" spans="1:4" ht="9" customHeight="1" x14ac:dyDescent="0.3">
      <c r="B1" s="42"/>
    </row>
    <row r="2" spans="1:4" ht="20.25" x14ac:dyDescent="0.3">
      <c r="A2" s="63" t="s">
        <v>11</v>
      </c>
      <c r="B2" s="63"/>
    </row>
    <row r="3" spans="1:4" x14ac:dyDescent="0.3">
      <c r="A3" s="64" t="s">
        <v>76</v>
      </c>
      <c r="B3" s="64"/>
    </row>
    <row r="4" spans="1:4" ht="5.25" customHeight="1" x14ac:dyDescent="0.3"/>
    <row r="5" spans="1:4" ht="38.25" customHeight="1" x14ac:dyDescent="0.3">
      <c r="A5" s="4" t="s">
        <v>12</v>
      </c>
      <c r="B5" s="4" t="s">
        <v>0</v>
      </c>
    </row>
    <row r="6" spans="1:4" ht="26.25" customHeight="1" x14ac:dyDescent="0.3">
      <c r="A6" s="43" t="s">
        <v>13</v>
      </c>
      <c r="B6" s="4" t="s">
        <v>125</v>
      </c>
    </row>
    <row r="7" spans="1:4" ht="56.25" x14ac:dyDescent="0.3">
      <c r="A7" s="26" t="s">
        <v>14</v>
      </c>
      <c r="B7" s="26" t="s">
        <v>5</v>
      </c>
    </row>
    <row r="8" spans="1:4" ht="56.25" x14ac:dyDescent="0.3">
      <c r="A8" s="26" t="s">
        <v>15</v>
      </c>
      <c r="B8" s="27" t="s">
        <v>25</v>
      </c>
    </row>
    <row r="9" spans="1:4" x14ac:dyDescent="0.3">
      <c r="A9" s="61" t="s">
        <v>16</v>
      </c>
      <c r="B9" s="1" t="s">
        <v>6</v>
      </c>
    </row>
    <row r="10" spans="1:4" ht="23.25" x14ac:dyDescent="0.35">
      <c r="A10" s="62"/>
      <c r="B10" s="35" t="s">
        <v>7</v>
      </c>
      <c r="D10" s="44"/>
    </row>
    <row r="11" spans="1:4" ht="21.75" customHeight="1" x14ac:dyDescent="0.3">
      <c r="A11" s="62"/>
      <c r="B11" s="36" t="s">
        <v>8</v>
      </c>
    </row>
    <row r="12" spans="1:4" ht="37.5" x14ac:dyDescent="0.3">
      <c r="A12" s="62"/>
      <c r="B12" s="36" t="s">
        <v>128</v>
      </c>
    </row>
    <row r="13" spans="1:4" ht="37.5" x14ac:dyDescent="0.3">
      <c r="A13" s="62"/>
      <c r="B13" s="36" t="s">
        <v>9</v>
      </c>
    </row>
    <row r="14" spans="1:4" ht="39.75" customHeight="1" x14ac:dyDescent="0.3">
      <c r="A14" s="62"/>
      <c r="B14" s="37" t="s">
        <v>10</v>
      </c>
    </row>
    <row r="15" spans="1:4" ht="56.25" x14ac:dyDescent="0.35">
      <c r="A15" s="62"/>
      <c r="B15" s="48" t="s">
        <v>130</v>
      </c>
      <c r="D15" s="44" t="s">
        <v>83</v>
      </c>
    </row>
    <row r="16" spans="1:4" ht="37.5" x14ac:dyDescent="0.35">
      <c r="A16" s="27" t="s">
        <v>32</v>
      </c>
      <c r="B16" s="4" t="str">
        <f>обложка!A13</f>
        <v>(транспортировка воды технической)</v>
      </c>
      <c r="D16" s="44" t="s">
        <v>84</v>
      </c>
    </row>
    <row r="17" spans="1:2" ht="81" customHeight="1" x14ac:dyDescent="0.3">
      <c r="A17" s="27" t="s">
        <v>33</v>
      </c>
      <c r="B17" s="5">
        <v>14.4</v>
      </c>
    </row>
    <row r="18" spans="1:2" ht="25.5" customHeight="1" x14ac:dyDescent="0.3">
      <c r="A18" s="27" t="s">
        <v>34</v>
      </c>
      <c r="B18" s="5">
        <v>0</v>
      </c>
    </row>
    <row r="19" spans="1:2" ht="55.5" customHeight="1" x14ac:dyDescent="0.3">
      <c r="A19" s="27" t="s">
        <v>35</v>
      </c>
      <c r="B19" s="5">
        <v>1</v>
      </c>
    </row>
  </sheetData>
  <mergeCells count="3">
    <mergeCell ref="A9:A15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E15"/>
  <sheetViews>
    <sheetView zoomScaleNormal="100" workbookViewId="0">
      <selection activeCell="E14" sqref="E14"/>
    </sheetView>
  </sheetViews>
  <sheetFormatPr defaultColWidth="9.140625" defaultRowHeight="12.75" x14ac:dyDescent="0.2"/>
  <cols>
    <col min="1" max="1" width="32" style="25" customWidth="1"/>
    <col min="2" max="2" width="27" style="25" customWidth="1"/>
    <col min="3" max="3" width="28.5703125" style="25" customWidth="1"/>
    <col min="4" max="4" width="30.28515625" style="39" customWidth="1"/>
    <col min="5" max="5" width="28.85546875" style="39" customWidth="1"/>
    <col min="6" max="16384" width="9.140625" style="25"/>
  </cols>
  <sheetData>
    <row r="2" spans="1:5" ht="20.25" x14ac:dyDescent="0.3">
      <c r="A2" s="63" t="s">
        <v>36</v>
      </c>
      <c r="B2" s="63"/>
      <c r="C2" s="63"/>
      <c r="D2" s="63"/>
      <c r="E2" s="63"/>
    </row>
    <row r="3" spans="1:5" ht="20.25" x14ac:dyDescent="0.3">
      <c r="A3" s="63" t="s">
        <v>85</v>
      </c>
      <c r="B3" s="63"/>
      <c r="C3" s="63"/>
      <c r="D3" s="63"/>
      <c r="E3" s="63"/>
    </row>
    <row r="4" spans="1:5" ht="20.25" x14ac:dyDescent="0.3">
      <c r="A4" s="63" t="str">
        <f>'информация об организации'!B16</f>
        <v>(транспортировка воды технической)</v>
      </c>
      <c r="B4" s="63"/>
      <c r="C4" s="63"/>
      <c r="D4" s="63"/>
      <c r="E4" s="63"/>
    </row>
    <row r="5" spans="1:5" ht="20.25" x14ac:dyDescent="0.3">
      <c r="A5" s="63" t="str">
        <f>'информация об организации'!B5</f>
        <v>ООО "Газпром добыча Оренбург"</v>
      </c>
      <c r="B5" s="63"/>
      <c r="C5" s="63"/>
      <c r="D5" s="63"/>
      <c r="E5" s="63"/>
    </row>
    <row r="6" spans="1:5" ht="24" customHeight="1" x14ac:dyDescent="0.2">
      <c r="A6" s="64" t="s">
        <v>75</v>
      </c>
      <c r="B6" s="64"/>
      <c r="C6" s="64"/>
      <c r="D6" s="64"/>
      <c r="E6" s="64"/>
    </row>
    <row r="7" spans="1:5" ht="12.75" customHeight="1" x14ac:dyDescent="0.2"/>
    <row r="8" spans="1:5" ht="18" customHeight="1" x14ac:dyDescent="0.2"/>
    <row r="9" spans="1:5" ht="18.75" x14ac:dyDescent="0.3">
      <c r="A9" s="70" t="s">
        <v>41</v>
      </c>
      <c r="B9" s="70"/>
      <c r="C9" s="70"/>
      <c r="D9" s="70"/>
      <c r="E9" s="70"/>
    </row>
    <row r="10" spans="1:5" ht="36.75" customHeight="1" x14ac:dyDescent="0.2">
      <c r="A10" s="5" t="s">
        <v>18</v>
      </c>
      <c r="B10" s="69" t="s">
        <v>137</v>
      </c>
      <c r="C10" s="69"/>
      <c r="D10" s="69" t="s">
        <v>145</v>
      </c>
      <c r="E10" s="69"/>
    </row>
    <row r="11" spans="1:5" ht="75" x14ac:dyDescent="0.2">
      <c r="A11" s="27" t="s">
        <v>38</v>
      </c>
      <c r="B11" s="65" t="s">
        <v>17</v>
      </c>
      <c r="C11" s="67"/>
      <c r="D11" s="67"/>
      <c r="E11" s="66"/>
    </row>
    <row r="12" spans="1:5" ht="37.5" x14ac:dyDescent="0.2">
      <c r="A12" s="27" t="s">
        <v>39</v>
      </c>
      <c r="B12" s="65" t="s">
        <v>132</v>
      </c>
      <c r="C12" s="66"/>
      <c r="D12" s="65" t="s">
        <v>141</v>
      </c>
      <c r="E12" s="66"/>
    </row>
    <row r="13" spans="1:5" ht="37.5" x14ac:dyDescent="0.2">
      <c r="A13" s="61" t="s">
        <v>37</v>
      </c>
      <c r="B13" s="57" t="s">
        <v>133</v>
      </c>
      <c r="C13" s="57" t="s">
        <v>134</v>
      </c>
      <c r="D13" s="57" t="s">
        <v>143</v>
      </c>
      <c r="E13" s="57" t="s">
        <v>144</v>
      </c>
    </row>
    <row r="14" spans="1:5" ht="45" customHeight="1" x14ac:dyDescent="0.2">
      <c r="A14" s="68"/>
      <c r="B14" s="40" t="s">
        <v>127</v>
      </c>
      <c r="C14" s="40" t="s">
        <v>136</v>
      </c>
      <c r="D14" s="40" t="s">
        <v>142</v>
      </c>
      <c r="E14" s="40" t="s">
        <v>142</v>
      </c>
    </row>
    <row r="15" spans="1:5" ht="54" customHeight="1" x14ac:dyDescent="0.2">
      <c r="A15" s="27" t="s">
        <v>40</v>
      </c>
      <c r="B15" s="65" t="s">
        <v>135</v>
      </c>
      <c r="C15" s="66"/>
      <c r="D15" s="65" t="s">
        <v>135</v>
      </c>
      <c r="E15" s="66"/>
    </row>
  </sheetData>
  <mergeCells count="14">
    <mergeCell ref="A2:E2"/>
    <mergeCell ref="A6:E6"/>
    <mergeCell ref="A3:E3"/>
    <mergeCell ref="B12:C12"/>
    <mergeCell ref="B15:C15"/>
    <mergeCell ref="B11:E11"/>
    <mergeCell ref="D12:E12"/>
    <mergeCell ref="A13:A14"/>
    <mergeCell ref="D15:E15"/>
    <mergeCell ref="A4:E4"/>
    <mergeCell ref="A5:E5"/>
    <mergeCell ref="B10:C10"/>
    <mergeCell ref="D10:E10"/>
    <mergeCell ref="A9:E9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4"/>
  <sheetViews>
    <sheetView topLeftCell="A28" zoomScale="85" zoomScaleNormal="85" workbookViewId="0">
      <selection activeCell="A51" sqref="A51"/>
    </sheetView>
  </sheetViews>
  <sheetFormatPr defaultColWidth="9.140625" defaultRowHeight="15.75" x14ac:dyDescent="0.2"/>
  <cols>
    <col min="1" max="1" width="91.140625" style="8" customWidth="1"/>
    <col min="2" max="2" width="25.28515625" style="19" customWidth="1"/>
    <col min="3" max="3" width="13.140625" style="8" customWidth="1"/>
    <col min="4" max="4" width="15.140625" style="8" customWidth="1"/>
    <col min="5" max="6" width="9.140625" style="8"/>
    <col min="7" max="7" width="13.140625" style="8" bestFit="1" customWidth="1"/>
    <col min="8" max="16384" width="9.140625" style="8"/>
  </cols>
  <sheetData>
    <row r="1" spans="1:7" x14ac:dyDescent="0.2">
      <c r="A1" s="6"/>
      <c r="B1" s="7"/>
    </row>
    <row r="2" spans="1:7" ht="46.5" customHeight="1" x14ac:dyDescent="0.2">
      <c r="A2" s="71" t="s">
        <v>146</v>
      </c>
      <c r="B2" s="71"/>
    </row>
    <row r="3" spans="1:7" ht="24.95" customHeight="1" x14ac:dyDescent="0.2">
      <c r="A3" s="72" t="str">
        <f>'информация об организации'!B16</f>
        <v>(транспортировка воды технической)</v>
      </c>
      <c r="B3" s="72"/>
    </row>
    <row r="4" spans="1:7" ht="24.95" customHeight="1" x14ac:dyDescent="0.2">
      <c r="A4" s="72" t="str">
        <f>'информация об организации'!B5</f>
        <v>ООО "Газпром добыча Оренбург"</v>
      </c>
      <c r="B4" s="72"/>
    </row>
    <row r="5" spans="1:7" x14ac:dyDescent="0.2">
      <c r="A5" s="64" t="s">
        <v>42</v>
      </c>
      <c r="B5" s="64"/>
    </row>
    <row r="6" spans="1:7" ht="59.45" customHeight="1" x14ac:dyDescent="0.2">
      <c r="A6" s="8" t="s">
        <v>149</v>
      </c>
      <c r="B6" s="8"/>
    </row>
    <row r="7" spans="1:7" ht="32.25" customHeight="1" x14ac:dyDescent="0.2">
      <c r="A7" s="3" t="s">
        <v>1</v>
      </c>
      <c r="B7" s="3" t="s">
        <v>18</v>
      </c>
    </row>
    <row r="8" spans="1:7" s="10" customFormat="1" ht="41.25" customHeight="1" x14ac:dyDescent="0.2">
      <c r="A8" s="9" t="s">
        <v>47</v>
      </c>
      <c r="B8" s="53">
        <f>10.5*B37</f>
        <v>15717.975</v>
      </c>
      <c r="C8" s="22"/>
      <c r="D8" s="77"/>
    </row>
    <row r="9" spans="1:7" s="10" customFormat="1" ht="33.75" customHeight="1" x14ac:dyDescent="0.2">
      <c r="A9" s="11" t="s">
        <v>48</v>
      </c>
      <c r="B9" s="53">
        <v>96.47</v>
      </c>
    </row>
    <row r="10" spans="1:7" s="10" customFormat="1" ht="30" customHeight="1" x14ac:dyDescent="0.2">
      <c r="A10" s="12" t="s">
        <v>57</v>
      </c>
      <c r="B10" s="58">
        <f>B11+B12+B15+B16+B17+B18+B19+B20+B21+B22+B23+B24</f>
        <v>7925.7945099999997</v>
      </c>
      <c r="C10" s="22"/>
      <c r="E10" s="22"/>
    </row>
    <row r="11" spans="1:7" s="10" customFormat="1" ht="30" customHeight="1" x14ac:dyDescent="0.2">
      <c r="A11" s="13" t="s">
        <v>49</v>
      </c>
      <c r="B11" s="49"/>
      <c r="C11" s="14"/>
    </row>
    <row r="12" spans="1:7" ht="30" customHeight="1" x14ac:dyDescent="0.2">
      <c r="A12" s="13" t="s">
        <v>43</v>
      </c>
      <c r="B12" s="49">
        <v>3286.2382499999999</v>
      </c>
      <c r="D12" s="73"/>
      <c r="F12" s="73"/>
    </row>
    <row r="13" spans="1:7" s="16" customFormat="1" ht="20.100000000000001" customHeight="1" x14ac:dyDescent="0.2">
      <c r="A13" s="15" t="s">
        <v>50</v>
      </c>
      <c r="B13" s="23">
        <v>3.032</v>
      </c>
      <c r="D13" s="73"/>
      <c r="F13" s="73"/>
    </row>
    <row r="14" spans="1:7" s="16" customFormat="1" ht="20.100000000000001" customHeight="1" x14ac:dyDescent="0.2">
      <c r="A14" s="15" t="s">
        <v>140</v>
      </c>
      <c r="B14" s="49">
        <f>B12/B13</f>
        <v>1083.8516655672822</v>
      </c>
    </row>
    <row r="15" spans="1:7" s="16" customFormat="1" ht="30" customHeight="1" x14ac:dyDescent="0.2">
      <c r="A15" s="13" t="s">
        <v>51</v>
      </c>
      <c r="B15" s="49">
        <v>0</v>
      </c>
      <c r="D15" s="8"/>
    </row>
    <row r="16" spans="1:7" ht="42.75" customHeight="1" x14ac:dyDescent="0.2">
      <c r="A16" s="13" t="s">
        <v>44</v>
      </c>
      <c r="B16" s="49">
        <f>1736.84715+563.73453</f>
        <v>2300.5816800000002</v>
      </c>
      <c r="D16" s="56"/>
      <c r="G16" s="55"/>
    </row>
    <row r="17" spans="1:7" ht="40.5" customHeight="1" x14ac:dyDescent="0.2">
      <c r="A17" s="13" t="s">
        <v>52</v>
      </c>
      <c r="B17" s="49">
        <v>400.31099999999998</v>
      </c>
      <c r="D17" s="56"/>
      <c r="G17" s="55"/>
    </row>
    <row r="18" spans="1:7" ht="30" customHeight="1" x14ac:dyDescent="0.2">
      <c r="A18" s="13" t="s">
        <v>2</v>
      </c>
      <c r="B18" s="49">
        <v>0</v>
      </c>
    </row>
    <row r="19" spans="1:7" ht="30" customHeight="1" x14ac:dyDescent="0.2">
      <c r="A19" s="13" t="s">
        <v>3</v>
      </c>
      <c r="B19" s="49">
        <v>0</v>
      </c>
    </row>
    <row r="20" spans="1:7" ht="30" customHeight="1" x14ac:dyDescent="0.2">
      <c r="A20" s="13" t="s">
        <v>53</v>
      </c>
      <c r="B20" s="49">
        <f>543.02658-B17</f>
        <v>142.71557999999999</v>
      </c>
    </row>
    <row r="21" spans="1:7" ht="30" customHeight="1" x14ac:dyDescent="0.2">
      <c r="A21" s="13" t="s">
        <v>54</v>
      </c>
      <c r="B21" s="49">
        <v>0</v>
      </c>
    </row>
    <row r="22" spans="1:7" ht="30" customHeight="1" x14ac:dyDescent="0.2">
      <c r="A22" s="13" t="s">
        <v>45</v>
      </c>
      <c r="B22" s="49">
        <v>0</v>
      </c>
    </row>
    <row r="23" spans="1:7" s="16" customFormat="1" ht="61.5" customHeight="1" x14ac:dyDescent="0.2">
      <c r="A23" s="13" t="s">
        <v>46</v>
      </c>
      <c r="B23" s="49">
        <v>992</v>
      </c>
    </row>
    <row r="24" spans="1:7" s="16" customFormat="1" ht="30" customHeight="1" x14ac:dyDescent="0.2">
      <c r="A24" s="13" t="s">
        <v>55</v>
      </c>
      <c r="B24" s="49">
        <v>803.94799999999998</v>
      </c>
    </row>
    <row r="25" spans="1:7" x14ac:dyDescent="0.2">
      <c r="A25" s="9" t="s">
        <v>122</v>
      </c>
      <c r="B25" s="53">
        <f>B31*0.8</f>
        <v>6233.7443920000005</v>
      </c>
    </row>
    <row r="26" spans="1:7" ht="31.5" x14ac:dyDescent="0.2">
      <c r="A26" s="11" t="s">
        <v>121</v>
      </c>
      <c r="B26" s="53">
        <f>B32*0.8</f>
        <v>41.424000000000007</v>
      </c>
    </row>
    <row r="27" spans="1:7" ht="47.25" x14ac:dyDescent="0.2">
      <c r="A27" s="13" t="s">
        <v>123</v>
      </c>
      <c r="B27" s="49">
        <v>0</v>
      </c>
    </row>
    <row r="28" spans="1:7" x14ac:dyDescent="0.2">
      <c r="A28" s="9" t="s">
        <v>119</v>
      </c>
      <c r="B28" s="53">
        <v>0</v>
      </c>
    </row>
    <row r="29" spans="1:7" x14ac:dyDescent="0.2">
      <c r="A29" s="13" t="s">
        <v>56</v>
      </c>
      <c r="B29" s="54"/>
    </row>
    <row r="30" spans="1:7" x14ac:dyDescent="0.2">
      <c r="A30" s="13" t="s">
        <v>4</v>
      </c>
      <c r="B30" s="49">
        <v>0</v>
      </c>
    </row>
    <row r="31" spans="1:7" s="16" customFormat="1" ht="31.5" x14ac:dyDescent="0.2">
      <c r="A31" s="9" t="s">
        <v>120</v>
      </c>
      <c r="B31" s="53">
        <f>B8-B10</f>
        <v>7792.1804900000006</v>
      </c>
    </row>
    <row r="32" spans="1:7" s="16" customFormat="1" ht="31.5" x14ac:dyDescent="0.2">
      <c r="A32" s="11" t="s">
        <v>121</v>
      </c>
      <c r="B32" s="53">
        <v>51.78</v>
      </c>
    </row>
    <row r="33" spans="1:2" s="10" customFormat="1" ht="110.25" x14ac:dyDescent="0.2">
      <c r="A33" s="12" t="s">
        <v>99</v>
      </c>
      <c r="B33" s="49" t="s">
        <v>156</v>
      </c>
    </row>
    <row r="34" spans="1:2" ht="30" customHeight="1" x14ac:dyDescent="0.2">
      <c r="A34" s="12" t="s">
        <v>58</v>
      </c>
      <c r="B34" s="49">
        <v>0</v>
      </c>
    </row>
    <row r="35" spans="1:2" ht="30" customHeight="1" x14ac:dyDescent="0.2">
      <c r="A35" s="12" t="s">
        <v>59</v>
      </c>
      <c r="B35" s="49">
        <v>0</v>
      </c>
    </row>
    <row r="36" spans="1:2" s="10" customFormat="1" ht="30" customHeight="1" x14ac:dyDescent="0.2">
      <c r="A36" s="12" t="s">
        <v>60</v>
      </c>
      <c r="B36" s="49">
        <v>0</v>
      </c>
    </row>
    <row r="37" spans="1:2" s="10" customFormat="1" ht="30" customHeight="1" x14ac:dyDescent="0.2">
      <c r="A37" s="12" t="s">
        <v>100</v>
      </c>
      <c r="B37" s="49">
        <v>1496.95</v>
      </c>
    </row>
    <row r="38" spans="1:2" s="10" customFormat="1" ht="20.100000000000001" customHeight="1" x14ac:dyDescent="0.2">
      <c r="A38" s="17" t="s">
        <v>94</v>
      </c>
      <c r="B38" s="49">
        <v>1488.72</v>
      </c>
    </row>
    <row r="39" spans="1:2" s="10" customFormat="1" ht="20.100000000000001" customHeight="1" x14ac:dyDescent="0.2">
      <c r="A39" s="18" t="s">
        <v>95</v>
      </c>
      <c r="B39" s="50">
        <v>8.2300000000000182</v>
      </c>
    </row>
    <row r="40" spans="1:2" s="10" customFormat="1" ht="20.100000000000001" customHeight="1" x14ac:dyDescent="0.2">
      <c r="A40" s="18" t="s">
        <v>96</v>
      </c>
      <c r="B40" s="50">
        <v>0</v>
      </c>
    </row>
    <row r="41" spans="1:2" s="10" customFormat="1" ht="30" customHeight="1" x14ac:dyDescent="0.2">
      <c r="A41" s="12" t="s">
        <v>61</v>
      </c>
      <c r="B41" s="49">
        <v>1</v>
      </c>
    </row>
    <row r="42" spans="1:2" ht="30" customHeight="1" x14ac:dyDescent="0.2">
      <c r="A42" s="12" t="s">
        <v>62</v>
      </c>
      <c r="B42" s="51">
        <v>3</v>
      </c>
    </row>
    <row r="43" spans="1:2" ht="30" customHeight="1" x14ac:dyDescent="0.2">
      <c r="A43" s="12" t="s">
        <v>118</v>
      </c>
      <c r="B43" s="23">
        <f>B14/B37</f>
        <v>0.72403999169463384</v>
      </c>
    </row>
    <row r="44" spans="1:2" ht="30" customHeight="1" x14ac:dyDescent="0.2">
      <c r="A44" s="12" t="s">
        <v>63</v>
      </c>
      <c r="B44" s="52">
        <f>B38/B37*100</f>
        <v>99.45021543805737</v>
      </c>
    </row>
  </sheetData>
  <mergeCells count="6">
    <mergeCell ref="A5:B5"/>
    <mergeCell ref="A2:B2"/>
    <mergeCell ref="A3:B3"/>
    <mergeCell ref="A4:B4"/>
    <mergeCell ref="F12:F13"/>
    <mergeCell ref="D12:D13"/>
  </mergeCells>
  <pageMargins left="0.75" right="0.28999999999999998" top="0.49" bottom="0.46" header="0.5" footer="0.5"/>
  <pageSetup paperSize="9" scale="6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24"/>
  <sheetViews>
    <sheetView topLeftCell="A7" zoomScaleNormal="100" workbookViewId="0">
      <selection activeCell="B8" sqref="B8"/>
    </sheetView>
  </sheetViews>
  <sheetFormatPr defaultColWidth="9.140625" defaultRowHeight="12.75" x14ac:dyDescent="0.2"/>
  <cols>
    <col min="1" max="1" width="68.140625" style="25" customWidth="1"/>
    <col min="2" max="2" width="14.5703125" style="25" customWidth="1"/>
    <col min="3" max="16384" width="9.140625" style="25"/>
  </cols>
  <sheetData>
    <row r="2" spans="1:2" ht="57" customHeight="1" x14ac:dyDescent="0.3">
      <c r="A2" s="74" t="s">
        <v>86</v>
      </c>
      <c r="B2" s="74"/>
    </row>
    <row r="3" spans="1:2" ht="20.25" x14ac:dyDescent="0.3">
      <c r="A3" s="74" t="str">
        <f>'информация об организации'!B16</f>
        <v>(транспортировка воды технической)</v>
      </c>
      <c r="B3" s="74"/>
    </row>
    <row r="4" spans="1:2" ht="20.25" x14ac:dyDescent="0.3">
      <c r="A4" s="74" t="str">
        <f>'информация об организации'!B5</f>
        <v>ООО "Газпром добыча Оренбург"</v>
      </c>
      <c r="B4" s="74"/>
    </row>
    <row r="5" spans="1:2" ht="33" customHeight="1" x14ac:dyDescent="0.2">
      <c r="A5" s="64" t="s">
        <v>77</v>
      </c>
      <c r="B5" s="64"/>
    </row>
    <row r="6" spans="1:2" ht="16.5" customHeight="1" x14ac:dyDescent="0.2">
      <c r="A6" s="24"/>
      <c r="B6" s="24"/>
    </row>
    <row r="7" spans="1:2" ht="37.5" x14ac:dyDescent="0.2">
      <c r="A7" s="2" t="s">
        <v>18</v>
      </c>
      <c r="B7" s="2" t="s">
        <v>147</v>
      </c>
    </row>
    <row r="8" spans="1:2" ht="40.5" customHeight="1" x14ac:dyDescent="0.2">
      <c r="A8" s="26" t="s">
        <v>64</v>
      </c>
      <c r="B8" s="2">
        <v>0</v>
      </c>
    </row>
    <row r="9" spans="1:2" ht="59.25" customHeight="1" x14ac:dyDescent="0.2">
      <c r="A9" s="26" t="s">
        <v>65</v>
      </c>
      <c r="B9" s="2">
        <v>0</v>
      </c>
    </row>
    <row r="10" spans="1:2" ht="37.5" x14ac:dyDescent="0.2">
      <c r="A10" s="26" t="s">
        <v>66</v>
      </c>
      <c r="B10" s="2">
        <v>0</v>
      </c>
    </row>
    <row r="11" spans="1:2" ht="39.75" customHeight="1" x14ac:dyDescent="0.2">
      <c r="A11" s="26" t="s">
        <v>139</v>
      </c>
      <c r="B11" s="2">
        <v>70</v>
      </c>
    </row>
    <row r="12" spans="1:2" ht="20.100000000000001" customHeight="1" x14ac:dyDescent="0.2">
      <c r="A12" s="38" t="s">
        <v>67</v>
      </c>
      <c r="B12" s="2">
        <v>14</v>
      </c>
    </row>
    <row r="13" spans="1:2" ht="20.100000000000001" customHeight="1" x14ac:dyDescent="0.2">
      <c r="A13" s="38" t="s">
        <v>68</v>
      </c>
      <c r="B13" s="2">
        <v>14</v>
      </c>
    </row>
    <row r="14" spans="1:2" ht="20.100000000000001" customHeight="1" x14ac:dyDescent="0.2">
      <c r="A14" s="38" t="s">
        <v>69</v>
      </c>
      <c r="B14" s="2">
        <v>14</v>
      </c>
    </row>
    <row r="15" spans="1:2" ht="20.100000000000001" customHeight="1" x14ac:dyDescent="0.2">
      <c r="A15" s="38" t="s">
        <v>70</v>
      </c>
      <c r="B15" s="2">
        <v>14</v>
      </c>
    </row>
    <row r="16" spans="1:2" ht="20.100000000000001" customHeight="1" x14ac:dyDescent="0.2">
      <c r="A16" s="38" t="s">
        <v>71</v>
      </c>
      <c r="B16" s="2">
        <v>14</v>
      </c>
    </row>
    <row r="17" spans="1:2" ht="75" x14ac:dyDescent="0.2">
      <c r="A17" s="26" t="s">
        <v>72</v>
      </c>
      <c r="B17" s="2">
        <v>0</v>
      </c>
    </row>
    <row r="18" spans="1:2" ht="20.100000000000001" customHeight="1" x14ac:dyDescent="0.2">
      <c r="A18" s="38" t="s">
        <v>67</v>
      </c>
      <c r="B18" s="2">
        <v>0</v>
      </c>
    </row>
    <row r="19" spans="1:2" ht="20.100000000000001" customHeight="1" x14ac:dyDescent="0.2">
      <c r="A19" s="38" t="s">
        <v>68</v>
      </c>
      <c r="B19" s="2">
        <v>0</v>
      </c>
    </row>
    <row r="20" spans="1:2" ht="20.100000000000001" customHeight="1" x14ac:dyDescent="0.2">
      <c r="A20" s="38" t="s">
        <v>69</v>
      </c>
      <c r="B20" s="2">
        <v>0</v>
      </c>
    </row>
    <row r="21" spans="1:2" ht="20.100000000000001" customHeight="1" x14ac:dyDescent="0.2">
      <c r="A21" s="38" t="s">
        <v>70</v>
      </c>
      <c r="B21" s="2">
        <v>0</v>
      </c>
    </row>
    <row r="22" spans="1:2" ht="18.75" x14ac:dyDescent="0.2">
      <c r="A22" s="38" t="s">
        <v>71</v>
      </c>
      <c r="B22" s="2">
        <v>0</v>
      </c>
    </row>
    <row r="23" spans="1:2" ht="63" customHeight="1" x14ac:dyDescent="0.2">
      <c r="A23" s="26" t="s">
        <v>101</v>
      </c>
      <c r="B23" s="2" t="s">
        <v>131</v>
      </c>
    </row>
    <row r="24" spans="1:2" ht="44.25" customHeight="1" x14ac:dyDescent="0.2">
      <c r="A24" s="27" t="s">
        <v>19</v>
      </c>
      <c r="B24" s="5" t="s">
        <v>131</v>
      </c>
    </row>
  </sheetData>
  <mergeCells count="4">
    <mergeCell ref="A2:B2"/>
    <mergeCell ref="A5:B5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A9"/>
  <sheetViews>
    <sheetView topLeftCell="A10" zoomScale="115" zoomScaleNormal="115" workbookViewId="0">
      <selection activeCell="L38" sqref="L38"/>
    </sheetView>
  </sheetViews>
  <sheetFormatPr defaultColWidth="9.140625" defaultRowHeight="12.75" x14ac:dyDescent="0.2"/>
  <cols>
    <col min="1" max="1" width="80.28515625" style="25" customWidth="1"/>
    <col min="2" max="16384" width="9.140625" style="25"/>
  </cols>
  <sheetData>
    <row r="4" spans="1:1" ht="43.5" customHeight="1" x14ac:dyDescent="0.3">
      <c r="A4" s="31" t="s">
        <v>87</v>
      </c>
    </row>
    <row r="5" spans="1:1" ht="20.25" x14ac:dyDescent="0.3">
      <c r="A5" s="31" t="str">
        <f>'информация об организации'!B16</f>
        <v>(транспортировка воды технической)</v>
      </c>
    </row>
    <row r="6" spans="1:1" ht="20.25" x14ac:dyDescent="0.3">
      <c r="A6" s="31" t="str">
        <f>'информация об организации'!B5</f>
        <v>ООО "Газпром добыча Оренбург"</v>
      </c>
    </row>
    <row r="7" spans="1:1" ht="33" customHeight="1" x14ac:dyDescent="0.2">
      <c r="A7" s="24" t="s">
        <v>78</v>
      </c>
    </row>
    <row r="8" spans="1:1" ht="16.5" customHeight="1" x14ac:dyDescent="0.2">
      <c r="A8" s="24"/>
    </row>
    <row r="9" spans="1:1" ht="70.5" customHeight="1" x14ac:dyDescent="0.2">
      <c r="A9" s="24" t="s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4:C13"/>
  <sheetViews>
    <sheetView zoomScaleNormal="100" workbookViewId="0">
      <selection activeCell="D25" sqref="D25"/>
    </sheetView>
  </sheetViews>
  <sheetFormatPr defaultColWidth="9.140625" defaultRowHeight="12.75" x14ac:dyDescent="0.2"/>
  <cols>
    <col min="1" max="1" width="66.140625" style="25" customWidth="1"/>
    <col min="2" max="2" width="12.7109375" style="25" customWidth="1"/>
    <col min="3" max="3" width="12.42578125" style="25" customWidth="1"/>
    <col min="4" max="16384" width="9.140625" style="25"/>
  </cols>
  <sheetData>
    <row r="4" spans="1:3" ht="84" customHeight="1" x14ac:dyDescent="0.3">
      <c r="A4" s="74" t="s">
        <v>92</v>
      </c>
      <c r="B4" s="74"/>
      <c r="C4" s="74"/>
    </row>
    <row r="5" spans="1:3" ht="20.25" x14ac:dyDescent="0.3">
      <c r="A5" s="74" t="s">
        <v>124</v>
      </c>
      <c r="B5" s="74"/>
      <c r="C5" s="74"/>
    </row>
    <row r="6" spans="1:3" ht="20.25" x14ac:dyDescent="0.3">
      <c r="A6" s="74" t="str">
        <f>'информация об организации'!B5</f>
        <v>ООО "Газпром добыча Оренбург"</v>
      </c>
      <c r="B6" s="74"/>
      <c r="C6" s="74"/>
    </row>
    <row r="7" spans="1:3" ht="33" customHeight="1" x14ac:dyDescent="0.2">
      <c r="A7" s="64" t="s">
        <v>79</v>
      </c>
      <c r="B7" s="64"/>
      <c r="C7" s="64"/>
    </row>
    <row r="8" spans="1:3" ht="16.5" customHeight="1" x14ac:dyDescent="0.2">
      <c r="A8" s="24"/>
    </row>
    <row r="9" spans="1:3" ht="18.75" x14ac:dyDescent="0.2">
      <c r="A9" s="2" t="s">
        <v>18</v>
      </c>
      <c r="B9" s="2" t="s">
        <v>126</v>
      </c>
      <c r="C9" s="2" t="s">
        <v>137</v>
      </c>
    </row>
    <row r="10" spans="1:3" ht="56.25" x14ac:dyDescent="0.2">
      <c r="A10" s="26" t="s">
        <v>102</v>
      </c>
      <c r="B10" s="2" t="s">
        <v>129</v>
      </c>
      <c r="C10" s="2" t="s">
        <v>138</v>
      </c>
    </row>
    <row r="11" spans="1:3" ht="56.25" x14ac:dyDescent="0.2">
      <c r="A11" s="26" t="s">
        <v>103</v>
      </c>
      <c r="B11" s="2" t="s">
        <v>129</v>
      </c>
      <c r="C11" s="2" t="s">
        <v>138</v>
      </c>
    </row>
    <row r="12" spans="1:3" ht="84.75" customHeight="1" x14ac:dyDescent="0.2">
      <c r="A12" s="26" t="s">
        <v>104</v>
      </c>
      <c r="B12" s="2" t="s">
        <v>129</v>
      </c>
      <c r="C12" s="2" t="s">
        <v>138</v>
      </c>
    </row>
    <row r="13" spans="1:3" ht="37.5" x14ac:dyDescent="0.2">
      <c r="A13" s="27" t="s">
        <v>98</v>
      </c>
      <c r="B13" s="5"/>
      <c r="C13" s="5"/>
    </row>
  </sheetData>
  <mergeCells count="4">
    <mergeCell ref="A4:C4"/>
    <mergeCell ref="A7:C7"/>
    <mergeCell ref="A5:C5"/>
    <mergeCell ref="A6:C6"/>
  </mergeCells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A15"/>
  <sheetViews>
    <sheetView zoomScaleNormal="100" workbookViewId="0">
      <selection activeCell="C14" sqref="C14"/>
    </sheetView>
  </sheetViews>
  <sheetFormatPr defaultColWidth="9.140625" defaultRowHeight="12.75" x14ac:dyDescent="0.2"/>
  <cols>
    <col min="1" max="1" width="80.28515625" style="25" customWidth="1"/>
    <col min="2" max="16384" width="9.140625" style="25"/>
  </cols>
  <sheetData>
    <row r="4" spans="1:1" ht="43.5" customHeight="1" x14ac:dyDescent="0.3">
      <c r="A4" s="31" t="s">
        <v>88</v>
      </c>
    </row>
    <row r="5" spans="1:1" ht="20.25" x14ac:dyDescent="0.3">
      <c r="A5" s="31" t="str">
        <f>'информация об организации'!B16</f>
        <v>(транспортировка воды технической)</v>
      </c>
    </row>
    <row r="6" spans="1:1" ht="20.25" x14ac:dyDescent="0.3">
      <c r="A6" s="31" t="str">
        <f>'информация об организации'!B5</f>
        <v>ООО "Газпром добыча Оренбург"</v>
      </c>
    </row>
    <row r="7" spans="1:1" ht="33" customHeight="1" x14ac:dyDescent="0.2">
      <c r="A7" s="24" t="s">
        <v>74</v>
      </c>
    </row>
    <row r="8" spans="1:1" ht="16.5" customHeight="1" x14ac:dyDescent="0.2">
      <c r="A8" s="24"/>
    </row>
    <row r="9" spans="1:1" ht="18.75" x14ac:dyDescent="0.2">
      <c r="A9" s="1" t="s">
        <v>6</v>
      </c>
    </row>
    <row r="10" spans="1:1" ht="18.75" x14ac:dyDescent="0.2">
      <c r="A10" s="35" t="s">
        <v>7</v>
      </c>
    </row>
    <row r="11" spans="1:1" ht="18.75" x14ac:dyDescent="0.2">
      <c r="A11" s="36" t="s">
        <v>8</v>
      </c>
    </row>
    <row r="12" spans="1:1" ht="22.5" customHeight="1" x14ac:dyDescent="0.2">
      <c r="A12" s="36" t="s">
        <v>128</v>
      </c>
    </row>
    <row r="13" spans="1:1" ht="18.75" x14ac:dyDescent="0.2">
      <c r="A13" s="36" t="s">
        <v>9</v>
      </c>
    </row>
    <row r="14" spans="1:1" ht="37.5" x14ac:dyDescent="0.2">
      <c r="A14" s="37" t="s">
        <v>10</v>
      </c>
    </row>
    <row r="15" spans="1:1" ht="45" customHeight="1" x14ac:dyDescent="0.2">
      <c r="A15" s="28" t="s">
        <v>130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A13"/>
  <sheetViews>
    <sheetView zoomScaleNormal="100" workbookViewId="0">
      <selection activeCell="L38" sqref="L38"/>
    </sheetView>
  </sheetViews>
  <sheetFormatPr defaultColWidth="9.140625" defaultRowHeight="12.75" x14ac:dyDescent="0.2"/>
  <cols>
    <col min="1" max="1" width="84" style="25" customWidth="1"/>
    <col min="2" max="16384" width="9.140625" style="25"/>
  </cols>
  <sheetData>
    <row r="4" spans="1:1" ht="43.5" customHeight="1" x14ac:dyDescent="0.3">
      <c r="A4" s="31" t="s">
        <v>93</v>
      </c>
    </row>
    <row r="5" spans="1:1" ht="20.25" x14ac:dyDescent="0.3">
      <c r="A5" s="31" t="str">
        <f>подключение!A5</f>
        <v>газоперерабатывающий завод</v>
      </c>
    </row>
    <row r="6" spans="1:1" ht="20.25" x14ac:dyDescent="0.3">
      <c r="A6" s="31" t="str">
        <f>'информация об организации'!B5</f>
        <v>ООО "Газпром добыча Оренбург"</v>
      </c>
    </row>
    <row r="7" spans="1:1" ht="33" customHeight="1" x14ac:dyDescent="0.2">
      <c r="A7" s="24" t="s">
        <v>73</v>
      </c>
    </row>
    <row r="8" spans="1:1" ht="16.5" customHeight="1" x14ac:dyDescent="0.2">
      <c r="A8" s="24"/>
    </row>
    <row r="9" spans="1:1" ht="18.75" x14ac:dyDescent="0.2">
      <c r="A9" s="2" t="s">
        <v>18</v>
      </c>
    </row>
    <row r="10" spans="1:1" ht="32.25" customHeight="1" x14ac:dyDescent="0.2">
      <c r="A10" s="26" t="s">
        <v>21</v>
      </c>
    </row>
    <row r="11" spans="1:1" ht="56.25" x14ac:dyDescent="0.2">
      <c r="A11" s="26" t="s">
        <v>105</v>
      </c>
    </row>
    <row r="12" spans="1:1" ht="93.75" x14ac:dyDescent="0.2">
      <c r="A12" s="26" t="s">
        <v>106</v>
      </c>
    </row>
    <row r="13" spans="1:1" ht="67.5" customHeight="1" x14ac:dyDescent="0.2">
      <c r="A13" s="27" t="s">
        <v>107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обложка</vt:lpstr>
      <vt:lpstr>информация об организации</vt:lpstr>
      <vt:lpstr>утвержденные тарифы</vt:lpstr>
      <vt:lpstr>показатели деятельности 2016 г</vt:lpstr>
      <vt:lpstr>потребит характеристики</vt:lpstr>
      <vt:lpstr>инвест программа</vt:lpstr>
      <vt:lpstr>подключение</vt:lpstr>
      <vt:lpstr>условия поставки</vt:lpstr>
      <vt:lpstr>порядок подключения</vt:lpstr>
      <vt:lpstr>закупки</vt:lpstr>
      <vt:lpstr>предложения на 2018 год</vt:lpstr>
      <vt:lpstr>'утвержденные тарифы'!Область_печати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Серг. Кузьмина</dc:creator>
  <cp:lastModifiedBy>Шпаковский</cp:lastModifiedBy>
  <cp:lastPrinted>2016-03-11T09:16:18Z</cp:lastPrinted>
  <dcterms:created xsi:type="dcterms:W3CDTF">2014-05-21T07:58:20Z</dcterms:created>
  <dcterms:modified xsi:type="dcterms:W3CDTF">2017-04-25T06:31:37Z</dcterms:modified>
</cp:coreProperties>
</file>